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Users\dawn.hoyt\Downloads\"/>
    </mc:Choice>
  </mc:AlternateContent>
  <xr:revisionPtr revIDLastSave="0" documentId="13_ncr:1_{6CA1A4F6-8FBD-451C-A1E9-38382E725DB3}" xr6:coauthVersionLast="36" xr6:coauthVersionMax="36" xr10:uidLastSave="{00000000-0000-0000-0000-000000000000}"/>
  <bookViews>
    <workbookView xWindow="0" yWindow="0" windowWidth="28800" windowHeight="12225" xr2:uid="{00000000-000D-0000-FFFF-FFFF00000000}"/>
  </bookViews>
  <sheets>
    <sheet name="Calc Pay SGRP 2023" sheetId="1" r:id="rId1"/>
    <sheet name="SGRP 2023" sheetId="4" r:id="rId2"/>
    <sheet name="How to Use the CALC Tool"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4" i="1"/>
  <c r="C3" i="1"/>
  <c r="B21" i="1" l="1"/>
  <c r="B20" i="1"/>
  <c r="B19" i="1" l="1"/>
  <c r="B17" i="1"/>
  <c r="C22" i="1"/>
  <c r="B18" i="1" l="1"/>
  <c r="D19" i="1"/>
  <c r="D21" i="1"/>
  <c r="D20" i="1"/>
  <c r="D18" i="1"/>
  <c r="E19" i="1"/>
  <c r="E22" i="1"/>
  <c r="E20" i="1"/>
  <c r="E21" i="1"/>
  <c r="F21" i="1" s="1"/>
  <c r="E17" i="1"/>
  <c r="E18" i="1"/>
  <c r="D17" i="1"/>
  <c r="F17" i="1" l="1"/>
  <c r="F20" i="1"/>
  <c r="F19" i="1"/>
  <c r="F18" i="1"/>
  <c r="F22" i="1" l="1"/>
</calcChain>
</file>

<file path=xl/sharedStrings.xml><?xml version="1.0" encoding="utf-8"?>
<sst xmlns="http://schemas.openxmlformats.org/spreadsheetml/2006/main" count="138" uniqueCount="33">
  <si>
    <t>Pay Hours</t>
  </si>
  <si>
    <t>Percent</t>
  </si>
  <si>
    <t>Step Amt</t>
  </si>
  <si>
    <t>Calc Rate</t>
  </si>
  <si>
    <t>Rate</t>
  </si>
  <si>
    <t>Enter Pay Hours for the Schedule Code from SCACRSE</t>
  </si>
  <si>
    <t>Step:</t>
  </si>
  <si>
    <t>Lookup Employee Step in PWAPLVL, note it</t>
  </si>
  <si>
    <t>Repeat with each Schedule Code (should be at least 2 rows for a calculated rate)</t>
  </si>
  <si>
    <t>Final Rate</t>
  </si>
  <si>
    <t>Total Pay Hrs</t>
  </si>
  <si>
    <t>IH</t>
  </si>
  <si>
    <t>LAB</t>
  </si>
  <si>
    <t>LEC</t>
  </si>
  <si>
    <t>RANGE</t>
  </si>
  <si>
    <t>SGRP</t>
  </si>
  <si>
    <t>Table</t>
  </si>
  <si>
    <t>Grade</t>
  </si>
  <si>
    <t>Step</t>
  </si>
  <si>
    <t>LAB includes:  LAB</t>
  </si>
  <si>
    <t>LEC includes: LEC, ESL, ABE, GED</t>
  </si>
  <si>
    <t xml:space="preserve">RANGE includes: LAB or LAB B </t>
  </si>
  <si>
    <t>Enter Grade from SCACRSE (based on schedule code)</t>
  </si>
  <si>
    <t>Verify the sum of pay hours is correct</t>
  </si>
  <si>
    <t>Verify the employee step is correct</t>
  </si>
  <si>
    <t>Final Rate is your calculated rate</t>
  </si>
  <si>
    <t>How to Use the CALC Tool</t>
  </si>
  <si>
    <t>Introduction</t>
  </si>
  <si>
    <t>Gathering Information to Determine Sub Pay Rate</t>
  </si>
  <si>
    <t>Calculating Sub Pay Rate Using the CALC Rate Calculator Tool</t>
  </si>
  <si>
    <t>Example of a Class with Three Different Schedule Types</t>
  </si>
  <si>
    <t>Example is for a 60 hour class, employee at step 5, in the 2023 salary table, LEC and LEC/LAB grades</t>
  </si>
  <si>
    <t>Updated 09/22/22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</si>
</sst>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Calibri"/>
      <family val="2"/>
      <scheme val="minor"/>
    </font>
    <font>
      <b/>
      <sz val="11"/>
      <color theme="1"/>
      <name val="Calibri"/>
      <family val="2"/>
      <scheme val="minor"/>
    </font>
    <font>
      <i/>
      <sz val="9"/>
      <color theme="1"/>
      <name val="Calibri"/>
      <family val="2"/>
      <scheme val="minor"/>
    </font>
    <font>
      <sz val="12"/>
      <color theme="1"/>
      <name val="Arial"/>
      <family val="2"/>
    </font>
    <font>
      <sz val="11"/>
      <color theme="1"/>
      <name val="Arial"/>
      <family val="2"/>
    </font>
    <font>
      <b/>
      <sz val="24"/>
      <color rgb="FF3A5675"/>
      <name val="Arial"/>
      <family val="2"/>
    </font>
    <font>
      <b/>
      <sz val="18"/>
      <color rgb="FF3A5675"/>
      <name val="Arial"/>
      <family val="2"/>
    </font>
    <font>
      <b/>
      <sz val="18"/>
      <color rgb="FF3A5675"/>
      <name val="Airal"/>
    </font>
  </fonts>
  <fills count="3">
    <fill>
      <patternFill patternType="none"/>
    </fill>
    <fill>
      <patternFill patternType="gray125"/>
    </fill>
    <fill>
      <patternFill patternType="solid">
        <fgColor theme="7"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NumberFormat="1" applyAlignment="1">
      <alignment wrapText="1"/>
    </xf>
    <xf numFmtId="0" fontId="1" fillId="0" borderId="0" xfId="0" applyFont="1"/>
    <xf numFmtId="164" fontId="0" fillId="0" borderId="0" xfId="0" applyNumberFormat="1"/>
    <xf numFmtId="0" fontId="0" fillId="2" borderId="0" xfId="0" applyFill="1" applyProtection="1">
      <protection locked="0"/>
    </xf>
    <xf numFmtId="0" fontId="0" fillId="0" borderId="0" xfId="0" applyProtection="1"/>
    <xf numFmtId="10" fontId="0" fillId="0" borderId="0" xfId="0" applyNumberFormat="1" applyProtection="1"/>
    <xf numFmtId="164" fontId="0" fillId="0" borderId="0" xfId="0" applyNumberFormat="1" applyProtection="1"/>
    <xf numFmtId="0" fontId="0" fillId="0" borderId="0" xfId="0" applyFill="1"/>
    <xf numFmtId="0" fontId="2" fillId="0" borderId="0" xfId="0" applyFont="1"/>
    <xf numFmtId="0" fontId="4" fillId="0" borderId="0" xfId="0" applyFont="1"/>
    <xf numFmtId="0" fontId="3" fillId="0" borderId="0" xfId="0" applyFont="1" applyAlignment="1">
      <alignment wrapText="1"/>
    </xf>
    <xf numFmtId="0" fontId="5" fillId="0" borderId="0" xfId="0" applyFont="1"/>
    <xf numFmtId="0" fontId="6" fillId="0" borderId="0" xfId="0" applyFont="1"/>
    <xf numFmtId="0" fontId="7" fillId="0" borderId="0" xfId="0" applyFont="1"/>
  </cellXfs>
  <cellStyles count="1">
    <cellStyle name="Normal" xfId="0" builtinId="0"/>
  </cellStyles>
  <dxfs count="0"/>
  <tableStyles count="0" defaultTableStyle="TableStyleMedium2" defaultPivotStyle="PivotStyleLight16"/>
  <colors>
    <mruColors>
      <color rgb="FF3A56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xdr:colOff>
      <xdr:row>4</xdr:row>
      <xdr:rowOff>167640</xdr:rowOff>
    </xdr:from>
    <xdr:to>
      <xdr:col>1</xdr:col>
      <xdr:colOff>15240</xdr:colOff>
      <xdr:row>32</xdr:row>
      <xdr:rowOff>133350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 y="1186815"/>
          <a:ext cx="11721464" cy="5052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Arial" panose="020B0604020202020204" pitchFamily="34" charset="0"/>
              <a:ea typeface="+mn-ea"/>
              <a:cs typeface="Arial" panose="020B0604020202020204" pitchFamily="34" charset="0"/>
            </a:rPr>
            <a:t>Each class at PCC has a Schedule Type (i.e. ‘Lecture’, ‘Lab’, Lecture/Lab mix called ‘Range’) and therefore, a Salary Grade assigned to that Schedule Type. Salary Grades can be viewed in the PT Faculty Salary Schedule. Instructors are paid the pay rate for their class’s Salary Grade based on their Step.</a:t>
          </a:r>
          <a:r>
            <a:rPr lang="en-US">
              <a:latin typeface="Arial" panose="020B0604020202020204" pitchFamily="34" charset="0"/>
              <a:cs typeface="Arial" panose="020B0604020202020204" pitchFamily="34" charset="0"/>
            </a:rPr>
            <a:t> </a:t>
          </a:r>
        </a:p>
        <a:p>
          <a:endParaRPr lang="en-US" sz="11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Some classes have more than one Schedule Type (i.e. both ‘Lecture’ and ‘Range’). The NWRINAS report will automatically calculate an instructor’s pay rate based on their Step, the Salary Grade for each Schedule Type in the class and how many Pay Hours are assigned to each Schedule Type in the class (see image below to see an example of a class with more than one Schedule Type).Use the chart below to determine the Salary Grade of each Schedule Type:</a:t>
          </a:r>
          <a:endParaRPr lang="en-US">
            <a:effectLst/>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But what if the instructor misses a class and a substitute instructor takes their place? Since instructors’ pay rates are case-by-case, how can you calculate what the pay rate should be for an instructor substituting a class with more than one Schedule Type? </a:t>
          </a:r>
          <a:endParaRPr lang="en-US">
            <a:effectLst/>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Sub Pay Rates that require calculation can be calculated using the “CALC Rate Calculator for FY 20XX” tool, located on the</a:t>
          </a:r>
          <a:r>
            <a:rPr lang="en-US" sz="1100" baseline="0">
              <a:solidFill>
                <a:schemeClr val="dk1"/>
              </a:solidFill>
              <a:effectLst/>
              <a:latin typeface="Arial" panose="020B0604020202020204" pitchFamily="34" charset="0"/>
              <a:ea typeface="+mn-ea"/>
              <a:cs typeface="Arial" panose="020B0604020202020204" pitchFamily="34" charset="0"/>
            </a:rPr>
            <a:t> HRIS website under "Forms".</a:t>
          </a:r>
          <a:endParaRPr lang="en-US">
            <a:effectLst/>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The EPAF</a:t>
          </a:r>
          <a:r>
            <a:rPr lang="en-US" sz="1100" baseline="0">
              <a:solidFill>
                <a:schemeClr val="dk1"/>
              </a:solidFill>
              <a:effectLst/>
              <a:latin typeface="Arial" panose="020B0604020202020204" pitchFamily="34" charset="0"/>
              <a:ea typeface="+mn-ea"/>
              <a:cs typeface="Arial" panose="020B0604020202020204" pitchFamily="34" charset="0"/>
            </a:rPr>
            <a:t> Process Guide</a:t>
          </a:r>
          <a:r>
            <a:rPr lang="en-US" sz="1100">
              <a:solidFill>
                <a:schemeClr val="dk1"/>
              </a:solidFill>
              <a:effectLst/>
              <a:latin typeface="Arial" panose="020B0604020202020204" pitchFamily="34" charset="0"/>
              <a:ea typeface="+mn-ea"/>
              <a:cs typeface="Arial" panose="020B0604020202020204" pitchFamily="34" charset="0"/>
            </a:rPr>
            <a:t> located on HRIS</a:t>
          </a:r>
          <a:r>
            <a:rPr lang="en-US" sz="1100" baseline="0">
              <a:solidFill>
                <a:schemeClr val="dk1"/>
              </a:solidFill>
              <a:effectLst/>
              <a:latin typeface="Arial" panose="020B0604020202020204" pitchFamily="34" charset="0"/>
              <a:ea typeface="+mn-ea"/>
              <a:cs typeface="Arial" panose="020B0604020202020204" pitchFamily="34" charset="0"/>
            </a:rPr>
            <a:t> website </a:t>
          </a:r>
          <a:r>
            <a:rPr lang="en-US" sz="1100">
              <a:solidFill>
                <a:schemeClr val="dk1"/>
              </a:solidFill>
              <a:effectLst/>
              <a:latin typeface="Arial" panose="020B0604020202020204" pitchFamily="34" charset="0"/>
              <a:ea typeface="+mn-ea"/>
              <a:cs typeface="Arial" panose="020B0604020202020204" pitchFamily="34" charset="0"/>
            </a:rPr>
            <a:t>addresses how to determine Sub Pay Rates for classes where calculation is NOT needed (How to</a:t>
          </a:r>
          <a:r>
            <a:rPr lang="en-US" sz="1100" baseline="0">
              <a:solidFill>
                <a:schemeClr val="dk1"/>
              </a:solidFill>
              <a:effectLst/>
              <a:latin typeface="Arial" panose="020B0604020202020204" pitchFamily="34" charset="0"/>
              <a:ea typeface="+mn-ea"/>
              <a:cs typeface="Arial" panose="020B0604020202020204" pitchFamily="34" charset="0"/>
            </a:rPr>
            <a:t> Determine Sub Pay Rates and other Sub EPAF FAQs) on page 50.</a:t>
          </a:r>
          <a:endParaRPr lang="en-US">
            <a:effectLst/>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xdr:txBody>
    </xdr:sp>
    <xdr:clientData/>
  </xdr:twoCellAnchor>
  <xdr:twoCellAnchor>
    <xdr:from>
      <xdr:col>0</xdr:col>
      <xdr:colOff>0</xdr:colOff>
      <xdr:row>37</xdr:row>
      <xdr:rowOff>171450</xdr:rowOff>
    </xdr:from>
    <xdr:to>
      <xdr:col>0</xdr:col>
      <xdr:colOff>11618595</xdr:colOff>
      <xdr:row>127</xdr:row>
      <xdr:rowOff>114300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0" y="7286625"/>
          <a:ext cx="11618595" cy="1623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Arial" panose="020B0604020202020204" pitchFamily="34" charset="0"/>
              <a:ea typeface="+mn-ea"/>
              <a:cs typeface="Arial" panose="020B0604020202020204" pitchFamily="34" charset="0"/>
            </a:rPr>
            <a:t>*The following information applies to scenarios where an instructor substitutes an entire class, not simply one portion (i.e. both the Lecture and Lab, not just the Lab). If an instructor only substitutes the Lecture portion say, they would simply be paid at the Lecture Salary Grade pay rate per their Step. No calculation is needed.</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You will need to have the following information:</a:t>
          </a:r>
        </a:p>
        <a:p>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 The instructor’s Step</a:t>
          </a:r>
        </a:p>
        <a:p>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The Schedule Types of the class</a:t>
          </a:r>
        </a:p>
        <a:p>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 The Pay Hours of each Schedule Type</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1. To determine the instructor’s Step:</a:t>
          </a:r>
        </a:p>
        <a:p>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In Banner, visit </a:t>
          </a:r>
          <a:r>
            <a:rPr lang="en-US" sz="1100" b="1">
              <a:solidFill>
                <a:schemeClr val="dk1"/>
              </a:solidFill>
              <a:effectLst/>
              <a:latin typeface="Arial" panose="020B0604020202020204" pitchFamily="34" charset="0"/>
              <a:ea typeface="+mn-ea"/>
              <a:cs typeface="Arial" panose="020B0604020202020204" pitchFamily="34" charset="0"/>
            </a:rPr>
            <a:t>PWAPLVL</a:t>
          </a:r>
          <a:r>
            <a:rPr lang="en-US" sz="1100">
              <a:solidFill>
                <a:schemeClr val="dk1"/>
              </a:solidFill>
              <a:effectLst/>
              <a:latin typeface="Arial" panose="020B0604020202020204" pitchFamily="34" charset="0"/>
              <a:ea typeface="+mn-ea"/>
              <a:cs typeface="Arial" panose="020B0604020202020204" pitchFamily="34" charset="0"/>
            </a:rPr>
            <a:t> and enter the instructor’s G Number.</a:t>
          </a:r>
          <a:endParaRPr lang="en-US">
            <a:effectLst/>
            <a:latin typeface="Arial" panose="020B0604020202020204" pitchFamily="34" charset="0"/>
            <a:cs typeface="Arial" panose="020B0604020202020204" pitchFamily="34" charset="0"/>
          </a:endParaRPr>
        </a:p>
        <a:p>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	The </a:t>
          </a:r>
          <a:r>
            <a:rPr lang="en-US" sz="1100" b="1">
              <a:solidFill>
                <a:schemeClr val="dk1"/>
              </a:solidFill>
              <a:effectLst/>
              <a:latin typeface="Arial" panose="020B0604020202020204" pitchFamily="34" charset="0"/>
              <a:ea typeface="+mn-ea"/>
              <a:cs typeface="Arial" panose="020B0604020202020204" pitchFamily="34" charset="0"/>
            </a:rPr>
            <a:t>Hrs Step</a:t>
          </a:r>
          <a:r>
            <a:rPr lang="en-US" sz="1100">
              <a:solidFill>
                <a:schemeClr val="dk1"/>
              </a:solidFill>
              <a:effectLst/>
              <a:latin typeface="Arial" panose="020B0604020202020204" pitchFamily="34" charset="0"/>
              <a:ea typeface="+mn-ea"/>
              <a:cs typeface="Arial" panose="020B0604020202020204" pitchFamily="34" charset="0"/>
            </a:rPr>
            <a:t> is the instructor’s Step.</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a:effectLst/>
            <a:latin typeface="Arial" panose="020B0604020202020204" pitchFamily="34" charset="0"/>
            <a:cs typeface="Arial" panose="020B0604020202020204" pitchFamily="34" charset="0"/>
          </a:endParaRPr>
        </a:p>
        <a:p>
          <a:endParaRPr lang="en-US">
            <a:effectLst/>
            <a:latin typeface="Arial" panose="020B0604020202020204" pitchFamily="34" charset="0"/>
            <a:cs typeface="Arial" panose="020B0604020202020204" pitchFamily="34" charset="0"/>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Arial" panose="020B0604020202020204" pitchFamily="34" charset="0"/>
              <a:ea typeface="+mn-ea"/>
              <a:cs typeface="Arial" panose="020B0604020202020204" pitchFamily="34" charset="0"/>
            </a:rPr>
            <a:t>2. To determine the Schedule Types of the class:</a:t>
          </a:r>
        </a:p>
        <a:p>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In Banner, visit </a:t>
          </a:r>
          <a:r>
            <a:rPr lang="en-US" sz="1100" b="1">
              <a:solidFill>
                <a:schemeClr val="dk1"/>
              </a:solidFill>
              <a:effectLst/>
              <a:latin typeface="Arial" panose="020B0604020202020204" pitchFamily="34" charset="0"/>
              <a:ea typeface="+mn-ea"/>
              <a:cs typeface="Arial" panose="020B0604020202020204" pitchFamily="34" charset="0"/>
            </a:rPr>
            <a:t>SCACRSE</a:t>
          </a:r>
          <a:r>
            <a:rPr lang="en-US" sz="1100">
              <a:solidFill>
                <a:schemeClr val="dk1"/>
              </a:solidFill>
              <a:effectLst/>
              <a:latin typeface="Arial" panose="020B0604020202020204" pitchFamily="34" charset="0"/>
              <a:ea typeface="+mn-ea"/>
              <a:cs typeface="Arial" panose="020B0604020202020204" pitchFamily="34" charset="0"/>
            </a:rPr>
            <a:t> and enter the Subject Code, Course Number and Term Code.</a:t>
          </a:r>
          <a:endParaRPr lang="en-US">
            <a:effectLst/>
            <a:latin typeface="Arial" panose="020B0604020202020204" pitchFamily="34" charset="0"/>
            <a:cs typeface="Arial" panose="020B0604020202020204" pitchFamily="34" charset="0"/>
          </a:endParaRPr>
        </a:p>
        <a:p>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	Next Block until you get to the class’s Schedule Type</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	Use the chart below to determine the Salary Grade of each Schedule Type:</a:t>
          </a:r>
          <a:endParaRPr lang="en-US">
            <a:effectLst/>
            <a:latin typeface="Arial" panose="020B0604020202020204" pitchFamily="34" charset="0"/>
            <a:cs typeface="Arial" panose="020B0604020202020204" pitchFamily="34" charset="0"/>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3.</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To determine the Pay Hours of each Schedule Type:</a:t>
          </a:r>
          <a:endParaRPr lang="en-US">
            <a:effectLst/>
            <a:latin typeface="Arial" panose="020B0604020202020204" pitchFamily="34" charset="0"/>
            <a:cs typeface="Arial" panose="020B0604020202020204" pitchFamily="34" charset="0"/>
          </a:endParaRPr>
        </a:p>
        <a:p>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	In the Schedule Type page of </a:t>
          </a:r>
          <a:r>
            <a:rPr lang="en-US" sz="1100" b="1">
              <a:solidFill>
                <a:schemeClr val="dk1"/>
              </a:solidFill>
              <a:effectLst/>
              <a:latin typeface="Arial" panose="020B0604020202020204" pitchFamily="34" charset="0"/>
              <a:ea typeface="+mn-ea"/>
              <a:cs typeface="Arial" panose="020B0604020202020204" pitchFamily="34" charset="0"/>
            </a:rPr>
            <a:t>SCACRSE</a:t>
          </a:r>
          <a:r>
            <a:rPr lang="en-US" sz="1100">
              <a:solidFill>
                <a:schemeClr val="dk1"/>
              </a:solidFill>
              <a:effectLst/>
              <a:latin typeface="Arial" panose="020B0604020202020204" pitchFamily="34" charset="0"/>
              <a:ea typeface="+mn-ea"/>
              <a:cs typeface="Arial" panose="020B0604020202020204" pitchFamily="34" charset="0"/>
            </a:rPr>
            <a:t>, select the Schedule Type and click on ‘More Information’.</a:t>
          </a:r>
          <a:endParaRPr lang="en-US">
            <a:effectLst/>
            <a:latin typeface="Arial" panose="020B0604020202020204" pitchFamily="34" charset="0"/>
            <a:cs typeface="Arial" panose="020B0604020202020204" pitchFamily="34" charset="0"/>
          </a:endParaRPr>
        </a:p>
        <a:p>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Pay Hours for the selected Schedule Type will appear in a pop up:</a:t>
          </a:r>
          <a:endParaRPr lang="en-US">
            <a:effectLst/>
            <a:latin typeface="Arial" panose="020B0604020202020204" pitchFamily="34" charset="0"/>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1028700</xdr:colOff>
          <xdr:row>82</xdr:row>
          <xdr:rowOff>0</xdr:rowOff>
        </xdr:from>
        <xdr:to>
          <xdr:col>0</xdr:col>
          <xdr:colOff>7886700</xdr:colOff>
          <xdr:row>98</xdr:row>
          <xdr:rowOff>57150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1102995</xdr:colOff>
      <xdr:row>103</xdr:row>
      <xdr:rowOff>49530</xdr:rowOff>
    </xdr:from>
    <xdr:to>
      <xdr:col>0</xdr:col>
      <xdr:colOff>5447665</xdr:colOff>
      <xdr:row>111</xdr:row>
      <xdr:rowOff>168910</xdr:rowOff>
    </xdr:to>
    <xdr:pic>
      <xdr:nvPicPr>
        <xdr:cNvPr id="19" name="Picture 18" descr="the more information option">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2995" y="19109055"/>
          <a:ext cx="4344670" cy="1557655"/>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1051559</xdr:colOff>
      <xdr:row>115</xdr:row>
      <xdr:rowOff>1</xdr:rowOff>
    </xdr:from>
    <xdr:to>
      <xdr:col>0</xdr:col>
      <xdr:colOff>5583554</xdr:colOff>
      <xdr:row>124</xdr:row>
      <xdr:rowOff>167641</xdr:rowOff>
    </xdr:to>
    <xdr:pic>
      <xdr:nvPicPr>
        <xdr:cNvPr id="20" name="Picture 19" descr="Pay Hours at 36">
          <a:extLst>
            <a:ext uri="{FF2B5EF4-FFF2-40B4-BE49-F238E27FC236}">
              <a16:creationId xmlns:a16="http://schemas.microsoft.com/office/drawing/2014/main" id="{00000000-0008-0000-0200-00001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1559" y="21231226"/>
          <a:ext cx="4520565" cy="1786890"/>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xdr:from>
      <xdr:col>0</xdr:col>
      <xdr:colOff>129540</xdr:colOff>
      <xdr:row>133</xdr:row>
      <xdr:rowOff>175258</xdr:rowOff>
    </xdr:from>
    <xdr:to>
      <xdr:col>1</xdr:col>
      <xdr:colOff>40005</xdr:colOff>
      <xdr:row>191</xdr:row>
      <xdr:rowOff>142875</xdr:rowOff>
    </xdr:to>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129540" y="24768808"/>
          <a:ext cx="11616690" cy="10464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1. Open the CALC Rate Calculator Tool.</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2. Enter the instructor’s step in the Step field. This will automatically adjust the pay rates for each Salary Grade in the spreadsheet.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3. Under Grade, use the dropdown lists to enter the Schedule Types of the Class.</a:t>
          </a:r>
          <a:r>
            <a:rPr lang="en-US" sz="1100" baseline="0">
              <a:solidFill>
                <a:schemeClr val="dk1"/>
              </a:solidFill>
              <a:effectLst/>
              <a:latin typeface="Arial" panose="020B0604020202020204" pitchFamily="34" charset="0"/>
              <a:ea typeface="+mn-ea"/>
              <a:cs typeface="Arial" panose="020B0604020202020204" pitchFamily="34" charset="0"/>
            </a:rPr>
            <a:t> </a:t>
          </a: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4. For each Schedule Type, enter the Pay Hours in the Pay Hours column. The Pay Rate will automatically calculate </a:t>
          </a:r>
          <a:r>
            <a:rPr lang="en-US" sz="1100" b="1">
              <a:solidFill>
                <a:schemeClr val="dk1"/>
              </a:solidFill>
              <a:effectLst/>
              <a:latin typeface="Arial" panose="020B0604020202020204" pitchFamily="34" charset="0"/>
              <a:ea typeface="+mn-ea"/>
              <a:cs typeface="Arial" panose="020B0604020202020204" pitchFamily="34" charset="0"/>
            </a:rPr>
            <a:t>($59.58 </a:t>
          </a:r>
          <a:r>
            <a:rPr lang="en-US" sz="1100">
              <a:solidFill>
                <a:schemeClr val="dk1"/>
              </a:solidFill>
              <a:effectLst/>
              <a:latin typeface="Arial" panose="020B0604020202020204" pitchFamily="34" charset="0"/>
              <a:ea typeface="+mn-ea"/>
              <a:cs typeface="Arial" panose="020B0604020202020204" pitchFamily="34" charset="0"/>
            </a:rPr>
            <a:t>in the example below).</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lvl="0"/>
          <a:endParaRPr lang="en-US" sz="9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2398396</xdr:colOff>
      <xdr:row>11</xdr:row>
      <xdr:rowOff>158115</xdr:rowOff>
    </xdr:from>
    <xdr:to>
      <xdr:col>0</xdr:col>
      <xdr:colOff>7597141</xdr:colOff>
      <xdr:row>22</xdr:row>
      <xdr:rowOff>72390</xdr:rowOff>
    </xdr:to>
    <xdr:pic>
      <xdr:nvPicPr>
        <xdr:cNvPr id="22" name="Picture 21" descr="Two schedule types, Lab and Lecture, for a class">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8396" y="2444115"/>
          <a:ext cx="5194935" cy="1924050"/>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xdr:from>
      <xdr:col>0</xdr:col>
      <xdr:colOff>53340</xdr:colOff>
      <xdr:row>196</xdr:row>
      <xdr:rowOff>171449</xdr:rowOff>
    </xdr:from>
    <xdr:to>
      <xdr:col>0</xdr:col>
      <xdr:colOff>10378440</xdr:colOff>
      <xdr:row>291</xdr:row>
      <xdr:rowOff>85725</xdr:rowOff>
    </xdr:to>
    <xdr:sp macro="" textlink="">
      <xdr:nvSpPr>
        <xdr:cNvPr id="28" name="TextBox 27">
          <a:extLst>
            <a:ext uri="{FF2B5EF4-FFF2-40B4-BE49-F238E27FC236}">
              <a16:creationId xmlns:a16="http://schemas.microsoft.com/office/drawing/2014/main" id="{00000000-0008-0000-0200-00001C000000}"/>
            </a:ext>
          </a:extLst>
        </xdr:cNvPr>
        <xdr:cNvSpPr txBox="1"/>
      </xdr:nvSpPr>
      <xdr:spPr>
        <a:xfrm>
          <a:off x="53340" y="36271199"/>
          <a:ext cx="10325100" cy="1710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Pay Hours for Schedule Type A (Lab) is 18.</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The Pay Hours for Schedule Type B (RANGE) is 18.</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The Pay Hours for Schedule Type E (LEC) is 36.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Let’s say the instructor is at Step 2.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If we enter the Step at 2, the three Salary Grades and their Pay Hours, we get a Pay Rate of </a:t>
          </a:r>
          <a:r>
            <a:rPr lang="en-US" sz="1100" b="1">
              <a:solidFill>
                <a:schemeClr val="dk1"/>
              </a:solidFill>
              <a:effectLst/>
              <a:latin typeface="Arial" panose="020B0604020202020204" pitchFamily="34" charset="0"/>
              <a:ea typeface="+mn-ea"/>
              <a:cs typeface="Arial" panose="020B0604020202020204" pitchFamily="34" charset="0"/>
            </a:rPr>
            <a:t>$62.57</a:t>
          </a:r>
          <a:r>
            <a:rPr lang="en-US" sz="1100">
              <a:solidFill>
                <a:schemeClr val="dk1"/>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twoCellAnchor editAs="oneCell">
    <xdr:from>
      <xdr:col>0</xdr:col>
      <xdr:colOff>1085851</xdr:colOff>
      <xdr:row>54</xdr:row>
      <xdr:rowOff>15240</xdr:rowOff>
    </xdr:from>
    <xdr:to>
      <xdr:col>0</xdr:col>
      <xdr:colOff>6324600</xdr:colOff>
      <xdr:row>65</xdr:row>
      <xdr:rowOff>95248</xdr:rowOff>
    </xdr:to>
    <xdr:pic>
      <xdr:nvPicPr>
        <xdr:cNvPr id="32" name="Picture 31" descr="Step field highlighted for an instructor">
          <a:extLst>
            <a:ext uri="{FF2B5EF4-FFF2-40B4-BE49-F238E27FC236}">
              <a16:creationId xmlns:a16="http://schemas.microsoft.com/office/drawing/2014/main" id="{00000000-0008-0000-0200-000020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85851" y="10206990"/>
          <a:ext cx="5238749" cy="207073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1122046</xdr:colOff>
      <xdr:row>72</xdr:row>
      <xdr:rowOff>78105</xdr:rowOff>
    </xdr:from>
    <xdr:to>
      <xdr:col>0</xdr:col>
      <xdr:colOff>9083040</xdr:colOff>
      <xdr:row>78</xdr:row>
      <xdr:rowOff>91440</xdr:rowOff>
    </xdr:to>
    <xdr:pic>
      <xdr:nvPicPr>
        <xdr:cNvPr id="34" name="Picture 33" descr="The schedule type page, with two schedule types highlighted">
          <a:extLst>
            <a:ext uri="{FF2B5EF4-FFF2-40B4-BE49-F238E27FC236}">
              <a16:creationId xmlns:a16="http://schemas.microsoft.com/office/drawing/2014/main" id="{00000000-0008-0000-0200-000022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2046" y="13527405"/>
          <a:ext cx="7955279" cy="1093470"/>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424815</xdr:colOff>
      <xdr:row>198</xdr:row>
      <xdr:rowOff>47625</xdr:rowOff>
    </xdr:from>
    <xdr:to>
      <xdr:col>0</xdr:col>
      <xdr:colOff>4478655</xdr:colOff>
      <xdr:row>208</xdr:row>
      <xdr:rowOff>171450</xdr:rowOff>
    </xdr:to>
    <xdr:pic>
      <xdr:nvPicPr>
        <xdr:cNvPr id="35" name="Picture 34" descr="three schedule types, Lab, Range and Lecture">
          <a:extLst>
            <a:ext uri="{FF2B5EF4-FFF2-40B4-BE49-F238E27FC236}">
              <a16:creationId xmlns:a16="http://schemas.microsoft.com/office/drawing/2014/main" id="{00000000-0008-0000-0200-000023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24815" y="36509325"/>
          <a:ext cx="4059555" cy="1925955"/>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401955</xdr:colOff>
      <xdr:row>212</xdr:row>
      <xdr:rowOff>1905</xdr:rowOff>
    </xdr:from>
    <xdr:to>
      <xdr:col>0</xdr:col>
      <xdr:colOff>4053840</xdr:colOff>
      <xdr:row>219</xdr:row>
      <xdr:rowOff>113030</xdr:rowOff>
    </xdr:to>
    <xdr:pic>
      <xdr:nvPicPr>
        <xdr:cNvPr id="37" name="Picture 36" descr="pay hours at 18">
          <a:extLst>
            <a:ext uri="{FF2B5EF4-FFF2-40B4-BE49-F238E27FC236}">
              <a16:creationId xmlns:a16="http://schemas.microsoft.com/office/drawing/2014/main" id="{00000000-0008-0000-0200-000025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1955" y="38997255"/>
          <a:ext cx="3651885" cy="1377950"/>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302895</xdr:colOff>
      <xdr:row>223</xdr:row>
      <xdr:rowOff>81915</xdr:rowOff>
    </xdr:from>
    <xdr:to>
      <xdr:col>0</xdr:col>
      <xdr:colOff>3964305</xdr:colOff>
      <xdr:row>231</xdr:row>
      <xdr:rowOff>15240</xdr:rowOff>
    </xdr:to>
    <xdr:pic>
      <xdr:nvPicPr>
        <xdr:cNvPr id="38" name="Picture 37" descr="pay hours at 18">
          <a:extLst>
            <a:ext uri="{FF2B5EF4-FFF2-40B4-BE49-F238E27FC236}">
              <a16:creationId xmlns:a16="http://schemas.microsoft.com/office/drawing/2014/main" id="{00000000-0008-0000-0200-000026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02895" y="41067990"/>
          <a:ext cx="3661410" cy="1371600"/>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249555</xdr:colOff>
      <xdr:row>235</xdr:row>
      <xdr:rowOff>64770</xdr:rowOff>
    </xdr:from>
    <xdr:to>
      <xdr:col>0</xdr:col>
      <xdr:colOff>3905250</xdr:colOff>
      <xdr:row>242</xdr:row>
      <xdr:rowOff>131445</xdr:rowOff>
    </xdr:to>
    <xdr:pic>
      <xdr:nvPicPr>
        <xdr:cNvPr id="40" name="Picture 39" descr="pay hours at 36">
          <a:extLst>
            <a:ext uri="{FF2B5EF4-FFF2-40B4-BE49-F238E27FC236}">
              <a16:creationId xmlns:a16="http://schemas.microsoft.com/office/drawing/2014/main" id="{00000000-0008-0000-0200-00002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9555" y="43222545"/>
          <a:ext cx="3648075" cy="1333500"/>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266700</xdr:colOff>
      <xdr:row>247</xdr:row>
      <xdr:rowOff>57150</xdr:rowOff>
    </xdr:from>
    <xdr:to>
      <xdr:col>0</xdr:col>
      <xdr:colOff>5505449</xdr:colOff>
      <xdr:row>258</xdr:row>
      <xdr:rowOff>137158</xdr:rowOff>
    </xdr:to>
    <xdr:pic>
      <xdr:nvPicPr>
        <xdr:cNvPr id="44" name="Picture 43" descr="Step field highlighted for an instructor">
          <a:extLst>
            <a:ext uri="{FF2B5EF4-FFF2-40B4-BE49-F238E27FC236}">
              <a16:creationId xmlns:a16="http://schemas.microsoft.com/office/drawing/2014/main" id="{00000000-0008-0000-0200-00002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6700" y="45386625"/>
          <a:ext cx="5246369" cy="207073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209550</xdr:colOff>
      <xdr:row>262</xdr:row>
      <xdr:rowOff>114300</xdr:rowOff>
    </xdr:from>
    <xdr:to>
      <xdr:col>0</xdr:col>
      <xdr:colOff>6305550</xdr:colOff>
      <xdr:row>286</xdr:row>
      <xdr:rowOff>28575</xdr:rowOff>
    </xdr:to>
    <xdr:pic>
      <xdr:nvPicPr>
        <xdr:cNvPr id="48" name="Picture 47" descr="C:\Users\EMILY~1.MCN\AppData\Local\Temp\SNAGHTML1ca7fbb.PNG">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9550" y="48158400"/>
          <a:ext cx="6096000" cy="425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624840</xdr:colOff>
      <xdr:row>138</xdr:row>
      <xdr:rowOff>114919</xdr:rowOff>
    </xdr:from>
    <xdr:to>
      <xdr:col>0</xdr:col>
      <xdr:colOff>6093334</xdr:colOff>
      <xdr:row>159</xdr:row>
      <xdr:rowOff>180434</xdr:rowOff>
    </xdr:to>
    <xdr:pic>
      <xdr:nvPicPr>
        <xdr:cNvPr id="36" name="Picture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9"/>
        <a:stretch>
          <a:fillRect/>
        </a:stretch>
      </xdr:blipFill>
      <xdr:spPr>
        <a:xfrm>
          <a:off x="624840" y="25613344"/>
          <a:ext cx="5468494" cy="3865990"/>
        </a:xfrm>
        <a:prstGeom prst="rect">
          <a:avLst/>
        </a:prstGeom>
      </xdr:spPr>
    </xdr:pic>
    <xdr:clientData/>
  </xdr:twoCellAnchor>
  <xdr:twoCellAnchor editAs="oneCell">
    <xdr:from>
      <xdr:col>0</xdr:col>
      <xdr:colOff>542925</xdr:colOff>
      <xdr:row>163</xdr:row>
      <xdr:rowOff>104775</xdr:rowOff>
    </xdr:from>
    <xdr:to>
      <xdr:col>0</xdr:col>
      <xdr:colOff>6241973</xdr:colOff>
      <xdr:row>172</xdr:row>
      <xdr:rowOff>11238</xdr:rowOff>
    </xdr:to>
    <xdr:pic>
      <xdr:nvPicPr>
        <xdr:cNvPr id="50" name="Picture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10"/>
        <a:stretch>
          <a:fillRect/>
        </a:stretch>
      </xdr:blipFill>
      <xdr:spPr>
        <a:xfrm>
          <a:off x="542925" y="30127575"/>
          <a:ext cx="5699048" cy="1535238"/>
        </a:xfrm>
        <a:prstGeom prst="rect">
          <a:avLst/>
        </a:prstGeom>
      </xdr:spPr>
    </xdr:pic>
    <xdr:clientData/>
  </xdr:twoCellAnchor>
  <xdr:twoCellAnchor editAs="oneCell">
    <xdr:from>
      <xdr:col>0</xdr:col>
      <xdr:colOff>428625</xdr:colOff>
      <xdr:row>178</xdr:row>
      <xdr:rowOff>1905</xdr:rowOff>
    </xdr:from>
    <xdr:to>
      <xdr:col>0</xdr:col>
      <xdr:colOff>6047673</xdr:colOff>
      <xdr:row>187</xdr:row>
      <xdr:rowOff>7415</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1"/>
        <a:stretch>
          <a:fillRect/>
        </a:stretch>
      </xdr:blipFill>
      <xdr:spPr>
        <a:xfrm>
          <a:off x="428625" y="32739330"/>
          <a:ext cx="5619048" cy="16342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workbookViewId="0">
      <selection activeCell="C2" sqref="C2"/>
    </sheetView>
  </sheetViews>
  <sheetFormatPr defaultRowHeight="15"/>
  <cols>
    <col min="1" max="1" width="11.85546875" customWidth="1"/>
    <col min="2" max="2" width="11.5703125" customWidth="1"/>
    <col min="3" max="3" width="9.7109375" bestFit="1" customWidth="1"/>
    <col min="4" max="4" width="13.42578125" customWidth="1"/>
    <col min="5" max="5" width="8.140625" bestFit="1" customWidth="1"/>
    <col min="6" max="6" width="9" bestFit="1" customWidth="1"/>
  </cols>
  <sheetData>
    <row r="1" spans="1:6">
      <c r="A1" t="s">
        <v>7</v>
      </c>
    </row>
    <row r="2" spans="1:6">
      <c r="B2" s="2" t="s">
        <v>6</v>
      </c>
      <c r="C2" s="4">
        <v>5</v>
      </c>
    </row>
    <row r="3" spans="1:6">
      <c r="B3" s="2" t="s">
        <v>12</v>
      </c>
      <c r="C3" s="3">
        <f>VLOOKUP(C2,'SGRP 2023'!D2:E18,2,FALSE)</f>
        <v>65.34</v>
      </c>
      <c r="E3" t="s">
        <v>19</v>
      </c>
    </row>
    <row r="4" spans="1:6">
      <c r="B4" s="2" t="s">
        <v>13</v>
      </c>
      <c r="C4" s="3">
        <f>VLOOKUP(C2,'SGRP 2023'!D19:E35,2,FALSE)</f>
        <v>88.3</v>
      </c>
      <c r="E4" t="s">
        <v>20</v>
      </c>
    </row>
    <row r="5" spans="1:6">
      <c r="B5" s="2" t="s">
        <v>14</v>
      </c>
      <c r="C5" s="3">
        <f>VLOOKUP(C2,'SGRP 2023'!D36:E52,2,FALSE)</f>
        <v>71.08</v>
      </c>
      <c r="E5" t="s">
        <v>21</v>
      </c>
    </row>
    <row r="6" spans="1:6">
      <c r="B6" s="2"/>
      <c r="C6" s="3"/>
    </row>
    <row r="7" spans="1:6">
      <c r="A7" t="s">
        <v>22</v>
      </c>
    </row>
    <row r="8" spans="1:6">
      <c r="A8" t="s">
        <v>5</v>
      </c>
    </row>
    <row r="9" spans="1:6">
      <c r="B9" t="s">
        <v>8</v>
      </c>
    </row>
    <row r="10" spans="1:6">
      <c r="A10" t="s">
        <v>23</v>
      </c>
    </row>
    <row r="11" spans="1:6">
      <c r="A11" t="s">
        <v>24</v>
      </c>
    </row>
    <row r="12" spans="1:6">
      <c r="B12" t="s">
        <v>25</v>
      </c>
    </row>
    <row r="14" spans="1:6">
      <c r="A14" t="s">
        <v>31</v>
      </c>
    </row>
    <row r="16" spans="1:6" s="1" customFormat="1">
      <c r="A16" s="1" t="s">
        <v>17</v>
      </c>
      <c r="B16" s="1" t="s">
        <v>2</v>
      </c>
      <c r="C16" s="1" t="s">
        <v>0</v>
      </c>
      <c r="D16" s="1" t="s">
        <v>10</v>
      </c>
      <c r="E16" s="1" t="s">
        <v>1</v>
      </c>
      <c r="F16" s="1" t="s">
        <v>3</v>
      </c>
    </row>
    <row r="17" spans="1:7">
      <c r="A17" s="4" t="s">
        <v>13</v>
      </c>
      <c r="B17" s="7">
        <f>IF(A17=$B$3,$C$3,(IF(A17=$B$4,$C$4,(IF(A17=$B$5,$C$5,0)))))</f>
        <v>88.3</v>
      </c>
      <c r="C17" s="4">
        <v>20</v>
      </c>
      <c r="D17">
        <f>$C$22</f>
        <v>60</v>
      </c>
      <c r="E17" s="5">
        <f>C17/$C$22</f>
        <v>0.33333333333333331</v>
      </c>
      <c r="F17" s="3">
        <f>B17*E17</f>
        <v>29.43333333333333</v>
      </c>
    </row>
    <row r="18" spans="1:7">
      <c r="A18" s="4" t="s">
        <v>14</v>
      </c>
      <c r="B18" s="7">
        <f>IF(A18=$B$3,$C$3,(IF(A18=$B$4,$C$4,(IF(A18=$B$5,$C$5,0)))))</f>
        <v>71.08</v>
      </c>
      <c r="C18" s="4">
        <v>40</v>
      </c>
      <c r="D18">
        <f>$C$22</f>
        <v>60</v>
      </c>
      <c r="E18" s="5">
        <f t="shared" ref="E18:E21" si="0">C18/$C$22</f>
        <v>0.66666666666666663</v>
      </c>
      <c r="F18" s="3">
        <f>B18*E18</f>
        <v>47.386666666666663</v>
      </c>
    </row>
    <row r="19" spans="1:7">
      <c r="A19" s="4"/>
      <c r="B19" s="7">
        <f>IF(A19=$B$3,$C$3,(IF(A19=$B$4,$C$4,(IF(A19=$B$5,$C$5,0)))))</f>
        <v>0</v>
      </c>
      <c r="C19" s="4">
        <v>0</v>
      </c>
      <c r="D19">
        <f t="shared" ref="D19:D21" si="1">$C$22</f>
        <v>60</v>
      </c>
      <c r="E19" s="5">
        <f t="shared" si="0"/>
        <v>0</v>
      </c>
      <c r="F19" s="3">
        <f t="shared" ref="F19:F21" si="2">B19*E19</f>
        <v>0</v>
      </c>
    </row>
    <row r="20" spans="1:7">
      <c r="A20" s="4"/>
      <c r="B20" s="7">
        <f>IF(A20=$B$3,$C$3,(IF(A20=$B$4,$C$4,(IF(A20=$B$5,$C$5,0)))))</f>
        <v>0</v>
      </c>
      <c r="C20" s="4">
        <v>0</v>
      </c>
      <c r="D20">
        <f t="shared" si="1"/>
        <v>60</v>
      </c>
      <c r="E20" s="5">
        <f t="shared" si="0"/>
        <v>0</v>
      </c>
      <c r="F20" s="3">
        <f t="shared" si="2"/>
        <v>0</v>
      </c>
    </row>
    <row r="21" spans="1:7">
      <c r="A21" s="4"/>
      <c r="B21" s="7">
        <f>IF(A21=$B$3,$C$3,(IF(A21=$B$4,$C$4,(IF(A21=$B$5,$C$5,0)))))</f>
        <v>0</v>
      </c>
      <c r="C21" s="4">
        <v>0</v>
      </c>
      <c r="D21">
        <f t="shared" si="1"/>
        <v>60</v>
      </c>
      <c r="E21" s="5">
        <f t="shared" si="0"/>
        <v>0</v>
      </c>
      <c r="F21" s="3">
        <f t="shared" si="2"/>
        <v>0</v>
      </c>
    </row>
    <row r="22" spans="1:7">
      <c r="A22" s="8"/>
      <c r="C22">
        <f>SUM(C17:C21)</f>
        <v>60</v>
      </c>
      <c r="D22" t="s">
        <v>10</v>
      </c>
      <c r="E22" s="6">
        <f>C22/C22</f>
        <v>1</v>
      </c>
      <c r="F22" s="3">
        <f>SUM(F17:F21)</f>
        <v>76.819999999999993</v>
      </c>
      <c r="G22" t="s">
        <v>9</v>
      </c>
    </row>
    <row r="27" spans="1:7">
      <c r="A27" s="9" t="s">
        <v>32</v>
      </c>
    </row>
  </sheetData>
  <sheetProtection algorithmName="SHA-512" hashValue="F8OKZST5E2PG7T4VUmhznNwOf9IvlT+AXIdIxldxmyTwmUBppHfoNBaWLzsqmky8iig3eeoo24/3bJFpy1SO7Q==" saltValue="lZbSqXNv7xiJWuQc9cG+3w==" spinCount="100000" sheet="1" selectLockedCells="1"/>
  <dataValidations count="2">
    <dataValidation type="list" allowBlank="1" showInputMessage="1" showErrorMessage="1" sqref="A18:A21" xr:uid="{00000000-0002-0000-0000-000000000000}">
      <formula1>$B$3:$B$5</formula1>
    </dataValidation>
    <dataValidation type="list" allowBlank="1" showInputMessage="1" showErrorMessage="1" sqref="A17" xr:uid="{00000000-0002-0000-0000-000001000000}">
      <formula1>$B$3:$B$6</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2"/>
  <sheetViews>
    <sheetView topLeftCell="A43" workbookViewId="0">
      <selection activeCell="C68" sqref="C68"/>
    </sheetView>
  </sheetViews>
  <sheetFormatPr defaultRowHeight="15"/>
  <sheetData>
    <row r="1" spans="1:5">
      <c r="A1" t="s">
        <v>15</v>
      </c>
      <c r="B1" t="s">
        <v>16</v>
      </c>
      <c r="C1" t="s">
        <v>17</v>
      </c>
      <c r="D1" t="s">
        <v>18</v>
      </c>
      <c r="E1" t="s">
        <v>4</v>
      </c>
    </row>
    <row r="2" spans="1:5">
      <c r="A2">
        <v>2023</v>
      </c>
      <c r="B2" t="s">
        <v>11</v>
      </c>
      <c r="C2" t="s">
        <v>12</v>
      </c>
      <c r="D2">
        <v>1</v>
      </c>
      <c r="E2">
        <v>58.06</v>
      </c>
    </row>
    <row r="3" spans="1:5">
      <c r="A3">
        <v>2023</v>
      </c>
      <c r="B3" t="s">
        <v>11</v>
      </c>
      <c r="C3" t="s">
        <v>12</v>
      </c>
      <c r="D3">
        <v>2</v>
      </c>
      <c r="E3">
        <v>59.8</v>
      </c>
    </row>
    <row r="4" spans="1:5">
      <c r="A4">
        <v>2023</v>
      </c>
      <c r="B4" t="s">
        <v>11</v>
      </c>
      <c r="C4" t="s">
        <v>12</v>
      </c>
      <c r="D4">
        <v>3</v>
      </c>
      <c r="E4">
        <v>61.59</v>
      </c>
    </row>
    <row r="5" spans="1:5">
      <c r="A5">
        <v>2023</v>
      </c>
      <c r="B5" t="s">
        <v>11</v>
      </c>
      <c r="C5" t="s">
        <v>12</v>
      </c>
      <c r="D5">
        <v>4</v>
      </c>
      <c r="E5">
        <v>63.44</v>
      </c>
    </row>
    <row r="6" spans="1:5">
      <c r="A6">
        <v>2023</v>
      </c>
      <c r="B6" t="s">
        <v>11</v>
      </c>
      <c r="C6" t="s">
        <v>12</v>
      </c>
      <c r="D6">
        <v>5</v>
      </c>
      <c r="E6">
        <v>65.34</v>
      </c>
    </row>
    <row r="7" spans="1:5">
      <c r="A7">
        <v>2023</v>
      </c>
      <c r="B7" t="s">
        <v>11</v>
      </c>
      <c r="C7" t="s">
        <v>12</v>
      </c>
      <c r="D7">
        <v>6</v>
      </c>
      <c r="E7">
        <v>67.3</v>
      </c>
    </row>
    <row r="8" spans="1:5">
      <c r="A8">
        <v>2023</v>
      </c>
      <c r="B8" t="s">
        <v>11</v>
      </c>
      <c r="C8" t="s">
        <v>12</v>
      </c>
      <c r="D8">
        <v>7</v>
      </c>
      <c r="E8">
        <v>69.319999999999993</v>
      </c>
    </row>
    <row r="9" spans="1:5">
      <c r="A9">
        <v>2023</v>
      </c>
      <c r="B9" t="s">
        <v>11</v>
      </c>
      <c r="C9" t="s">
        <v>12</v>
      </c>
      <c r="D9">
        <v>8</v>
      </c>
      <c r="E9">
        <v>71.39</v>
      </c>
    </row>
    <row r="10" spans="1:5">
      <c r="A10">
        <v>2023</v>
      </c>
      <c r="B10" t="s">
        <v>11</v>
      </c>
      <c r="C10" t="s">
        <v>12</v>
      </c>
      <c r="D10">
        <v>9</v>
      </c>
      <c r="E10">
        <v>73.53</v>
      </c>
    </row>
    <row r="11" spans="1:5">
      <c r="A11">
        <v>2023</v>
      </c>
      <c r="B11" t="s">
        <v>11</v>
      </c>
      <c r="C11" t="s">
        <v>12</v>
      </c>
      <c r="D11">
        <v>10</v>
      </c>
      <c r="E11">
        <v>75.739999999999995</v>
      </c>
    </row>
    <row r="12" spans="1:5">
      <c r="A12">
        <v>2023</v>
      </c>
      <c r="B12" t="s">
        <v>11</v>
      </c>
      <c r="C12" t="s">
        <v>12</v>
      </c>
      <c r="D12">
        <v>11</v>
      </c>
      <c r="E12">
        <v>78.010000000000005</v>
      </c>
    </row>
    <row r="13" spans="1:5">
      <c r="A13">
        <v>2023</v>
      </c>
      <c r="B13" t="s">
        <v>11</v>
      </c>
      <c r="C13" t="s">
        <v>12</v>
      </c>
      <c r="D13">
        <v>12</v>
      </c>
      <c r="E13">
        <v>80.349999999999994</v>
      </c>
    </row>
    <row r="14" spans="1:5">
      <c r="A14">
        <v>2023</v>
      </c>
      <c r="B14" t="s">
        <v>11</v>
      </c>
      <c r="C14" t="s">
        <v>12</v>
      </c>
      <c r="D14">
        <v>13</v>
      </c>
      <c r="E14">
        <v>82.75</v>
      </c>
    </row>
    <row r="15" spans="1:5">
      <c r="A15">
        <v>2023</v>
      </c>
      <c r="B15" t="s">
        <v>11</v>
      </c>
      <c r="C15" t="s">
        <v>12</v>
      </c>
      <c r="D15">
        <v>14</v>
      </c>
      <c r="E15">
        <v>85.24</v>
      </c>
    </row>
    <row r="16" spans="1:5">
      <c r="A16">
        <v>2023</v>
      </c>
      <c r="B16" t="s">
        <v>11</v>
      </c>
      <c r="C16" t="s">
        <v>12</v>
      </c>
      <c r="D16">
        <v>15</v>
      </c>
      <c r="E16">
        <v>87.79</v>
      </c>
    </row>
    <row r="17" spans="1:5">
      <c r="A17">
        <v>2023</v>
      </c>
      <c r="B17" t="s">
        <v>11</v>
      </c>
      <c r="C17" t="s">
        <v>12</v>
      </c>
      <c r="D17">
        <v>16</v>
      </c>
      <c r="E17">
        <v>90.42</v>
      </c>
    </row>
    <row r="18" spans="1:5">
      <c r="A18">
        <v>2023</v>
      </c>
      <c r="B18" t="s">
        <v>11</v>
      </c>
      <c r="C18" t="s">
        <v>12</v>
      </c>
      <c r="D18">
        <v>17</v>
      </c>
      <c r="E18">
        <v>93.13</v>
      </c>
    </row>
    <row r="19" spans="1:5">
      <c r="A19">
        <v>2023</v>
      </c>
      <c r="B19" t="s">
        <v>11</v>
      </c>
      <c r="C19" t="s">
        <v>13</v>
      </c>
      <c r="D19">
        <v>1</v>
      </c>
      <c r="E19">
        <v>78.459999999999994</v>
      </c>
    </row>
    <row r="20" spans="1:5">
      <c r="A20">
        <v>2023</v>
      </c>
      <c r="B20" t="s">
        <v>11</v>
      </c>
      <c r="C20" t="s">
        <v>13</v>
      </c>
      <c r="D20">
        <v>2</v>
      </c>
      <c r="E20">
        <v>80.81</v>
      </c>
    </row>
    <row r="21" spans="1:5">
      <c r="A21">
        <v>2023</v>
      </c>
      <c r="B21" t="s">
        <v>11</v>
      </c>
      <c r="C21" t="s">
        <v>13</v>
      </c>
      <c r="D21">
        <v>3</v>
      </c>
      <c r="E21">
        <v>83.24</v>
      </c>
    </row>
    <row r="22" spans="1:5">
      <c r="A22">
        <v>2023</v>
      </c>
      <c r="B22" t="s">
        <v>11</v>
      </c>
      <c r="C22" t="s">
        <v>13</v>
      </c>
      <c r="D22">
        <v>4</v>
      </c>
      <c r="E22">
        <v>85.73</v>
      </c>
    </row>
    <row r="23" spans="1:5">
      <c r="A23">
        <v>2023</v>
      </c>
      <c r="B23" t="s">
        <v>11</v>
      </c>
      <c r="C23" t="s">
        <v>13</v>
      </c>
      <c r="D23">
        <v>5</v>
      </c>
      <c r="E23">
        <v>88.3</v>
      </c>
    </row>
    <row r="24" spans="1:5">
      <c r="A24">
        <v>2023</v>
      </c>
      <c r="B24" t="s">
        <v>11</v>
      </c>
      <c r="C24" t="s">
        <v>13</v>
      </c>
      <c r="D24">
        <v>6</v>
      </c>
      <c r="E24">
        <v>90.95</v>
      </c>
    </row>
    <row r="25" spans="1:5">
      <c r="A25">
        <v>2023</v>
      </c>
      <c r="B25" t="s">
        <v>11</v>
      </c>
      <c r="C25" t="s">
        <v>13</v>
      </c>
      <c r="D25">
        <v>7</v>
      </c>
      <c r="E25">
        <v>93.67</v>
      </c>
    </row>
    <row r="26" spans="1:5">
      <c r="A26">
        <v>2023</v>
      </c>
      <c r="B26" t="s">
        <v>11</v>
      </c>
      <c r="C26" t="s">
        <v>13</v>
      </c>
      <c r="D26">
        <v>8</v>
      </c>
      <c r="E26">
        <v>96.48</v>
      </c>
    </row>
    <row r="27" spans="1:5">
      <c r="A27">
        <v>2023</v>
      </c>
      <c r="B27" t="s">
        <v>11</v>
      </c>
      <c r="C27" t="s">
        <v>13</v>
      </c>
      <c r="D27">
        <v>9</v>
      </c>
      <c r="E27">
        <v>99.37</v>
      </c>
    </row>
    <row r="28" spans="1:5">
      <c r="A28">
        <v>2023</v>
      </c>
      <c r="B28" t="s">
        <v>11</v>
      </c>
      <c r="C28" t="s">
        <v>13</v>
      </c>
      <c r="D28">
        <v>10</v>
      </c>
      <c r="E28">
        <v>102.35</v>
      </c>
    </row>
    <row r="29" spans="1:5">
      <c r="A29">
        <v>2023</v>
      </c>
      <c r="B29" t="s">
        <v>11</v>
      </c>
      <c r="C29" t="s">
        <v>13</v>
      </c>
      <c r="D29">
        <v>11</v>
      </c>
      <c r="E29">
        <v>105.42</v>
      </c>
    </row>
    <row r="30" spans="1:5">
      <c r="A30">
        <v>2023</v>
      </c>
      <c r="B30" t="s">
        <v>11</v>
      </c>
      <c r="C30" t="s">
        <v>13</v>
      </c>
      <c r="D30">
        <v>12</v>
      </c>
      <c r="E30">
        <v>108.58</v>
      </c>
    </row>
    <row r="31" spans="1:5">
      <c r="A31">
        <v>2023</v>
      </c>
      <c r="B31" t="s">
        <v>11</v>
      </c>
      <c r="C31" t="s">
        <v>13</v>
      </c>
      <c r="D31">
        <v>13</v>
      </c>
      <c r="E31">
        <v>111.83</v>
      </c>
    </row>
    <row r="32" spans="1:5">
      <c r="A32">
        <v>2023</v>
      </c>
      <c r="B32" t="s">
        <v>11</v>
      </c>
      <c r="C32" t="s">
        <v>13</v>
      </c>
      <c r="D32">
        <v>14</v>
      </c>
      <c r="E32">
        <v>115.18</v>
      </c>
    </row>
    <row r="33" spans="1:5">
      <c r="A33">
        <v>2023</v>
      </c>
      <c r="B33" t="s">
        <v>11</v>
      </c>
      <c r="C33" t="s">
        <v>13</v>
      </c>
      <c r="D33">
        <v>15</v>
      </c>
      <c r="E33">
        <v>118.63</v>
      </c>
    </row>
    <row r="34" spans="1:5">
      <c r="A34">
        <v>2023</v>
      </c>
      <c r="B34" t="s">
        <v>11</v>
      </c>
      <c r="C34" t="s">
        <v>13</v>
      </c>
      <c r="D34">
        <v>16</v>
      </c>
      <c r="E34">
        <v>122.19</v>
      </c>
    </row>
    <row r="35" spans="1:5">
      <c r="A35">
        <v>2023</v>
      </c>
      <c r="B35" t="s">
        <v>11</v>
      </c>
      <c r="C35" t="s">
        <v>13</v>
      </c>
      <c r="D35">
        <v>17</v>
      </c>
      <c r="E35">
        <v>125.86</v>
      </c>
    </row>
    <row r="36" spans="1:5">
      <c r="A36">
        <v>2023</v>
      </c>
      <c r="B36" t="s">
        <v>11</v>
      </c>
      <c r="C36" t="s">
        <v>14</v>
      </c>
      <c r="D36">
        <v>1</v>
      </c>
      <c r="E36">
        <v>63.16</v>
      </c>
    </row>
    <row r="37" spans="1:5">
      <c r="A37">
        <v>2023</v>
      </c>
      <c r="B37" t="s">
        <v>11</v>
      </c>
      <c r="C37" t="s">
        <v>14</v>
      </c>
      <c r="D37">
        <v>2</v>
      </c>
      <c r="E37">
        <v>65.05</v>
      </c>
    </row>
    <row r="38" spans="1:5">
      <c r="A38">
        <v>2023</v>
      </c>
      <c r="B38" t="s">
        <v>11</v>
      </c>
      <c r="C38" t="s">
        <v>14</v>
      </c>
      <c r="D38">
        <v>3</v>
      </c>
      <c r="E38">
        <v>67</v>
      </c>
    </row>
    <row r="39" spans="1:5">
      <c r="A39">
        <v>2023</v>
      </c>
      <c r="B39" t="s">
        <v>11</v>
      </c>
      <c r="C39" t="s">
        <v>14</v>
      </c>
      <c r="D39">
        <v>4</v>
      </c>
      <c r="E39">
        <v>69.010000000000005</v>
      </c>
    </row>
    <row r="40" spans="1:5">
      <c r="A40">
        <v>2023</v>
      </c>
      <c r="B40" t="s">
        <v>11</v>
      </c>
      <c r="C40" t="s">
        <v>14</v>
      </c>
      <c r="D40">
        <v>5</v>
      </c>
      <c r="E40">
        <v>71.08</v>
      </c>
    </row>
    <row r="41" spans="1:5">
      <c r="A41">
        <v>2023</v>
      </c>
      <c r="B41" t="s">
        <v>11</v>
      </c>
      <c r="C41" t="s">
        <v>14</v>
      </c>
      <c r="D41">
        <v>6</v>
      </c>
      <c r="E41">
        <v>73.209999999999994</v>
      </c>
    </row>
    <row r="42" spans="1:5">
      <c r="A42">
        <v>2023</v>
      </c>
      <c r="B42" t="s">
        <v>11</v>
      </c>
      <c r="C42" t="s">
        <v>14</v>
      </c>
      <c r="D42">
        <v>7</v>
      </c>
      <c r="E42">
        <v>75.41</v>
      </c>
    </row>
    <row r="43" spans="1:5">
      <c r="A43">
        <v>2023</v>
      </c>
      <c r="B43" t="s">
        <v>11</v>
      </c>
      <c r="C43" t="s">
        <v>14</v>
      </c>
      <c r="D43">
        <v>8</v>
      </c>
      <c r="E43">
        <v>77.67</v>
      </c>
    </row>
    <row r="44" spans="1:5">
      <c r="A44">
        <v>2023</v>
      </c>
      <c r="B44" t="s">
        <v>11</v>
      </c>
      <c r="C44" t="s">
        <v>14</v>
      </c>
      <c r="D44">
        <v>9</v>
      </c>
      <c r="E44">
        <v>79.989999999999995</v>
      </c>
    </row>
    <row r="45" spans="1:5">
      <c r="A45">
        <v>2023</v>
      </c>
      <c r="B45" t="s">
        <v>11</v>
      </c>
      <c r="C45" t="s">
        <v>14</v>
      </c>
      <c r="D45">
        <v>10</v>
      </c>
      <c r="E45">
        <v>82.39</v>
      </c>
    </row>
    <row r="46" spans="1:5">
      <c r="A46">
        <v>2023</v>
      </c>
      <c r="B46" t="s">
        <v>11</v>
      </c>
      <c r="C46" t="s">
        <v>14</v>
      </c>
      <c r="D46">
        <v>11</v>
      </c>
      <c r="E46">
        <v>84.86</v>
      </c>
    </row>
    <row r="47" spans="1:5">
      <c r="A47">
        <v>2023</v>
      </c>
      <c r="B47" t="s">
        <v>11</v>
      </c>
      <c r="C47" t="s">
        <v>14</v>
      </c>
      <c r="D47">
        <v>12</v>
      </c>
      <c r="E47">
        <v>87.4</v>
      </c>
    </row>
    <row r="48" spans="1:5">
      <c r="A48">
        <v>2023</v>
      </c>
      <c r="B48" t="s">
        <v>11</v>
      </c>
      <c r="C48" t="s">
        <v>14</v>
      </c>
      <c r="D48">
        <v>13</v>
      </c>
      <c r="E48">
        <v>90.02</v>
      </c>
    </row>
    <row r="49" spans="1:5">
      <c r="A49">
        <v>2023</v>
      </c>
      <c r="B49" t="s">
        <v>11</v>
      </c>
      <c r="C49" t="s">
        <v>14</v>
      </c>
      <c r="D49">
        <v>14</v>
      </c>
      <c r="E49">
        <v>92.72</v>
      </c>
    </row>
    <row r="50" spans="1:5">
      <c r="A50">
        <v>2023</v>
      </c>
      <c r="B50" t="s">
        <v>11</v>
      </c>
      <c r="C50" t="s">
        <v>14</v>
      </c>
      <c r="D50">
        <v>15</v>
      </c>
      <c r="E50">
        <v>95.5</v>
      </c>
    </row>
    <row r="51" spans="1:5">
      <c r="A51">
        <v>2023</v>
      </c>
      <c r="B51" t="s">
        <v>11</v>
      </c>
      <c r="C51" t="s">
        <v>14</v>
      </c>
      <c r="D51">
        <v>16</v>
      </c>
      <c r="E51">
        <v>98.36</v>
      </c>
    </row>
    <row r="52" spans="1:5">
      <c r="A52">
        <v>2023</v>
      </c>
      <c r="B52" t="s">
        <v>11</v>
      </c>
      <c r="C52" t="s">
        <v>14</v>
      </c>
      <c r="D52">
        <v>17</v>
      </c>
      <c r="E52">
        <v>101.31</v>
      </c>
    </row>
  </sheetData>
  <sheetProtection algorithmName="SHA-512" hashValue="3YVlgHhXHCoE2Qp5ghQlpoboHgxXQ1WKwZ0gIpRjeitvhR6o765KQSyVaKkFNwWc5K750eHtsDJaM+Gmocuciw==" saltValue="z8eZCxkZvHWpuqE08nzb+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F0D8-67B4-4DA6-BB90-7FA88194E16B}">
  <dimension ref="A1:B195"/>
  <sheetViews>
    <sheetView showGridLines="0" topLeftCell="A172" zoomScaleNormal="100" workbookViewId="0">
      <selection activeCell="A132" sqref="A132"/>
    </sheetView>
  </sheetViews>
  <sheetFormatPr defaultRowHeight="15"/>
  <cols>
    <col min="1" max="1" width="170.7109375" customWidth="1"/>
    <col min="2" max="2" width="82.85546875" customWidth="1"/>
  </cols>
  <sheetData>
    <row r="1" spans="1:2" s="10" customFormat="1" ht="30">
      <c r="A1" s="12" t="s">
        <v>26</v>
      </c>
    </row>
    <row r="2" spans="1:2" s="10" customFormat="1" ht="14.25"/>
    <row r="4" spans="1:2" ht="23.25">
      <c r="A4" s="13" t="s">
        <v>27</v>
      </c>
    </row>
    <row r="14" spans="1:2" ht="15.75">
      <c r="B14" s="11"/>
    </row>
    <row r="36" spans="1:1" ht="23.25">
      <c r="A36" s="13" t="s">
        <v>28</v>
      </c>
    </row>
    <row r="132" spans="1:1" ht="23.25">
      <c r="A132" s="13" t="s">
        <v>29</v>
      </c>
    </row>
    <row r="195" spans="1:1" ht="23.25">
      <c r="A195" s="14" t="s">
        <v>30</v>
      </c>
    </row>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1028700</xdr:colOff>
                <xdr:row>82</xdr:row>
                <xdr:rowOff>0</xdr:rowOff>
              </from>
              <to>
                <xdr:col>0</xdr:col>
                <xdr:colOff>7886700</xdr:colOff>
                <xdr:row>98</xdr:row>
                <xdr:rowOff>57150</xdr:rowOff>
              </to>
            </anchor>
          </objectPr>
        </oleObject>
      </mc:Choice>
      <mc:Fallback>
        <oleObject progId="Word.Documen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 Pay SGRP 2023</vt:lpstr>
      <vt:lpstr>SGRP 2023</vt:lpstr>
      <vt:lpstr>How to Use the CALC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TEB125</dc:creator>
  <cp:lastModifiedBy>Windows User</cp:lastModifiedBy>
  <dcterms:created xsi:type="dcterms:W3CDTF">2020-10-22T21:38:22Z</dcterms:created>
  <dcterms:modified xsi:type="dcterms:W3CDTF">2022-09-22T17:40:00Z</dcterms:modified>
</cp:coreProperties>
</file>