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mc:AlternateContent xmlns:mc="http://schemas.openxmlformats.org/markup-compatibility/2006">
    <mc:Choice Requires="x15">
      <x15ac:absPath xmlns:x15ac="http://schemas.microsoft.com/office/spreadsheetml/2010/11/ac" url="C:\Users\dawn.hoyt\Downloads\"/>
    </mc:Choice>
  </mc:AlternateContent>
  <xr:revisionPtr revIDLastSave="0" documentId="13_ncr:1_{066BF022-3E5F-487E-B35D-13ECB308C9A5}" xr6:coauthVersionLast="36" xr6:coauthVersionMax="36" xr10:uidLastSave="{00000000-0000-0000-0000-000000000000}"/>
  <bookViews>
    <workbookView xWindow="0" yWindow="0" windowWidth="28800" windowHeight="12225" xr2:uid="{00000000-000D-0000-FFFF-FFFF00000000}"/>
  </bookViews>
  <sheets>
    <sheet name="Calc Pay SGRP 2022" sheetId="1" r:id="rId1"/>
    <sheet name="SGRP 2022" sheetId="4" r:id="rId2"/>
    <sheet name="How to Use the CALC Tool" sheetId="5"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 l="1"/>
  <c r="C4" i="1"/>
  <c r="C3" i="1"/>
  <c r="B21" i="1" l="1"/>
  <c r="B20" i="1"/>
  <c r="B19" i="1" l="1"/>
  <c r="B17" i="1"/>
  <c r="C22" i="1"/>
  <c r="B18" i="1" l="1"/>
  <c r="D19" i="1"/>
  <c r="D21" i="1"/>
  <c r="D20" i="1"/>
  <c r="D18" i="1"/>
  <c r="E19" i="1"/>
  <c r="E22" i="1"/>
  <c r="E20" i="1"/>
  <c r="E21" i="1"/>
  <c r="F21" i="1" s="1"/>
  <c r="E17" i="1"/>
  <c r="E18" i="1"/>
  <c r="D17" i="1"/>
  <c r="F17" i="1" l="1"/>
  <c r="F20" i="1"/>
  <c r="F19" i="1"/>
  <c r="F18" i="1"/>
  <c r="F22" i="1" l="1"/>
</calcChain>
</file>

<file path=xl/sharedStrings.xml><?xml version="1.0" encoding="utf-8"?>
<sst xmlns="http://schemas.openxmlformats.org/spreadsheetml/2006/main" count="178" uniqueCount="33">
  <si>
    <t>Pay Hours</t>
  </si>
  <si>
    <t>Percent</t>
  </si>
  <si>
    <t>Step Amt</t>
  </si>
  <si>
    <t>Calc Rate</t>
  </si>
  <si>
    <t>Rate</t>
  </si>
  <si>
    <t>Enter Pay Hours for the Schedule Code from SCACRSE</t>
  </si>
  <si>
    <t>Step:</t>
  </si>
  <si>
    <t>Lookup Employee Step in PWAPLVL, note it</t>
  </si>
  <si>
    <t>Repeat with each Schedule Code (should be at least 2 rows for a calculated rate)</t>
  </si>
  <si>
    <t>Final Rate</t>
  </si>
  <si>
    <t>Example is for a 60 hour class, employee at step 5, in the 2021 salary table, LEC and LEC/LAB grades</t>
  </si>
  <si>
    <t>Total Pay Hrs</t>
  </si>
  <si>
    <t>IH</t>
  </si>
  <si>
    <t>LAB</t>
  </si>
  <si>
    <t>LEC</t>
  </si>
  <si>
    <t>RANGE</t>
  </si>
  <si>
    <t>SGRP</t>
  </si>
  <si>
    <t>Table</t>
  </si>
  <si>
    <t>Grade</t>
  </si>
  <si>
    <t>Step</t>
  </si>
  <si>
    <t>LAB includes:  LAB</t>
  </si>
  <si>
    <t>LEC includes: LEC, ESL, ABE, GED</t>
  </si>
  <si>
    <t xml:space="preserve">RANGE includes: LAB or LAB B </t>
  </si>
  <si>
    <t>Enter Grade from SCACRSE (based on schedule code)</t>
  </si>
  <si>
    <t>Verify the sum of pay hours is correct</t>
  </si>
  <si>
    <t>Verify the employee step is correct</t>
  </si>
  <si>
    <t>Final Rate is your calculated rate</t>
  </si>
  <si>
    <t>How to Use the CALC Tool</t>
  </si>
  <si>
    <t>Introduction</t>
  </si>
  <si>
    <t>Gathering Information to Determine Sub Pay Rate</t>
  </si>
  <si>
    <t>Calculating Sub Pay Rate Using the CALC Rate Calculator Tool</t>
  </si>
  <si>
    <t>Example of a Class with Three Different Schedule Types</t>
  </si>
  <si>
    <t>Updated 10/18/21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</si>
</sst>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font>
      <sz val="11"/>
      <color theme="1"/>
      <name val="Calibri"/>
      <family val="2"/>
      <scheme val="minor"/>
    </font>
    <font>
      <b/>
      <sz val="11"/>
      <color theme="1"/>
      <name val="Calibri"/>
      <family val="2"/>
      <scheme val="minor"/>
    </font>
    <font>
      <i/>
      <sz val="9"/>
      <color theme="1"/>
      <name val="Calibri"/>
      <family val="2"/>
      <scheme val="minor"/>
    </font>
    <font>
      <sz val="12"/>
      <color theme="1"/>
      <name val="Arial"/>
      <family val="2"/>
    </font>
    <font>
      <sz val="11"/>
      <color theme="1"/>
      <name val="Arial"/>
      <family val="2"/>
    </font>
    <font>
      <b/>
      <sz val="24"/>
      <color rgb="FF3A5675"/>
      <name val="Arial"/>
      <family val="2"/>
    </font>
    <font>
      <b/>
      <sz val="18"/>
      <color rgb="FF3A5675"/>
      <name val="Arial"/>
      <family val="2"/>
    </font>
    <font>
      <b/>
      <sz val="18"/>
      <color rgb="FF3A5675"/>
      <name val="Airal"/>
    </font>
  </fonts>
  <fills count="3">
    <fill>
      <patternFill patternType="none"/>
    </fill>
    <fill>
      <patternFill patternType="gray125"/>
    </fill>
    <fill>
      <patternFill patternType="solid">
        <fgColor theme="7"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applyNumberFormat="1" applyAlignment="1">
      <alignment wrapText="1"/>
    </xf>
    <xf numFmtId="0" fontId="1" fillId="0" borderId="0" xfId="0" applyFont="1"/>
    <xf numFmtId="164" fontId="0" fillId="0" borderId="0" xfId="0" applyNumberFormat="1"/>
    <xf numFmtId="0" fontId="0" fillId="2" borderId="0" xfId="0" applyFill="1" applyProtection="1">
      <protection locked="0"/>
    </xf>
    <xf numFmtId="0" fontId="0" fillId="0" borderId="0" xfId="0" applyProtection="1"/>
    <xf numFmtId="10" fontId="0" fillId="0" borderId="0" xfId="0" applyNumberFormat="1" applyProtection="1"/>
    <xf numFmtId="164" fontId="0" fillId="0" borderId="0" xfId="0" applyNumberFormat="1" applyProtection="1"/>
    <xf numFmtId="0" fontId="0" fillId="0" borderId="0" xfId="0" applyFill="1"/>
    <xf numFmtId="0" fontId="2" fillId="0" borderId="0" xfId="0" applyFont="1"/>
    <xf numFmtId="0" fontId="4" fillId="0" borderId="0" xfId="0" applyFont="1"/>
    <xf numFmtId="0" fontId="3" fillId="0" borderId="0" xfId="0" applyFont="1" applyAlignment="1">
      <alignment wrapText="1"/>
    </xf>
    <xf numFmtId="0" fontId="5" fillId="0" borderId="0" xfId="0" applyFont="1"/>
    <xf numFmtId="0" fontId="6" fillId="0" borderId="0" xfId="0" applyFont="1"/>
    <xf numFmtId="0" fontId="7" fillId="0" borderId="0" xfId="0" applyFont="1"/>
  </cellXfs>
  <cellStyles count="1">
    <cellStyle name="Normal" xfId="0" builtinId="0"/>
  </cellStyles>
  <dxfs count="0"/>
  <tableStyles count="0" defaultTableStyle="TableStyleMedium2" defaultPivotStyle="PivotStyleLight16"/>
  <colors>
    <mruColors>
      <color rgb="FF3A56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xdr:colOff>
      <xdr:row>4</xdr:row>
      <xdr:rowOff>167640</xdr:rowOff>
    </xdr:from>
    <xdr:to>
      <xdr:col>1</xdr:col>
      <xdr:colOff>15240</xdr:colOff>
      <xdr:row>32</xdr:row>
      <xdr:rowOff>133350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 y="1186815"/>
          <a:ext cx="11721464" cy="5052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Arial" panose="020B0604020202020204" pitchFamily="34" charset="0"/>
              <a:ea typeface="+mn-ea"/>
              <a:cs typeface="Arial" panose="020B0604020202020204" pitchFamily="34" charset="0"/>
            </a:rPr>
            <a:t>Each class at PCC has a Schedule Type (i.e. ‘Lecture’, ‘Lab’, Lecture/Lab mix called ‘Range’) and therefore, a Salary Grade assigned to that Schedule Type. Salary Grades can be viewed in the PT Faculty Salary Schedule. Instructors are paid the pay rate for their class’s Salary Grade based on their Step.</a:t>
          </a:r>
          <a:r>
            <a:rPr lang="en-US">
              <a:latin typeface="Arial" panose="020B0604020202020204" pitchFamily="34" charset="0"/>
              <a:cs typeface="Arial" panose="020B0604020202020204" pitchFamily="34" charset="0"/>
            </a:rPr>
            <a:t> </a:t>
          </a:r>
        </a:p>
        <a:p>
          <a:endParaRPr lang="en-US" sz="11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Arial" panose="020B0604020202020204" pitchFamily="34" charset="0"/>
              <a:ea typeface="+mn-ea"/>
              <a:cs typeface="Arial" panose="020B0604020202020204" pitchFamily="34" charset="0"/>
            </a:rPr>
            <a:t>Some classes have more than one Schedule Type (i.e. both ‘Lecture’ and ‘Range’). The NWRINAS report will automatically calculate an instructor’s pay rate based on their Step, the Salary Grade for each Schedule Type in the class and how many Pay Hours are assigned to each Schedule Type in the class (see image below to see an example of a class with more than one Schedule Type).Use the chart below to determine the Salary Grade of each Schedule Type:</a:t>
          </a:r>
          <a:endParaRPr lang="en-US">
            <a:effectLst/>
            <a:latin typeface="Arial" panose="020B0604020202020204" pitchFamily="34" charset="0"/>
            <a:cs typeface="Arial" panose="020B0604020202020204" pitchFamily="34" charset="0"/>
          </a:endParaRPr>
        </a:p>
        <a:p>
          <a:endParaRPr lang="en-US" sz="11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Arial" panose="020B0604020202020204" pitchFamily="34" charset="0"/>
              <a:ea typeface="+mn-ea"/>
              <a:cs typeface="Arial" panose="020B0604020202020204" pitchFamily="34" charset="0"/>
            </a:rPr>
            <a:t>But what if the instructor misses a class and a substitute instructor takes their place? Since instructors’ pay rates are case-by-case, how can you calculate what the pay rate should be for an instructor substituting a class with more than one Schedule Type? </a:t>
          </a:r>
          <a:endParaRPr lang="en-US">
            <a:effectLst/>
            <a:latin typeface="Arial" panose="020B0604020202020204" pitchFamily="34" charset="0"/>
            <a:cs typeface="Arial" panose="020B0604020202020204" pitchFamily="34" charset="0"/>
          </a:endParaRPr>
        </a:p>
        <a:p>
          <a:endParaRPr lang="en-US" sz="11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Arial" panose="020B0604020202020204" pitchFamily="34" charset="0"/>
              <a:ea typeface="+mn-ea"/>
              <a:cs typeface="Arial" panose="020B0604020202020204" pitchFamily="34" charset="0"/>
            </a:rPr>
            <a:t>Sub Pay Rates that require calculation can be calculated using the “CALC Rate Calculator for FY 20XX” tool, located on the</a:t>
          </a:r>
          <a:r>
            <a:rPr lang="en-US" sz="1100" baseline="0">
              <a:solidFill>
                <a:schemeClr val="dk1"/>
              </a:solidFill>
              <a:effectLst/>
              <a:latin typeface="Arial" panose="020B0604020202020204" pitchFamily="34" charset="0"/>
              <a:ea typeface="+mn-ea"/>
              <a:cs typeface="Arial" panose="020B0604020202020204" pitchFamily="34" charset="0"/>
            </a:rPr>
            <a:t> HRIS website under "Forms".</a:t>
          </a:r>
          <a:endParaRPr lang="en-US">
            <a:effectLst/>
            <a:latin typeface="Arial" panose="020B0604020202020204" pitchFamily="34" charset="0"/>
            <a:cs typeface="Arial" panose="020B0604020202020204" pitchFamily="34" charset="0"/>
          </a:endParaRPr>
        </a:p>
        <a:p>
          <a:endParaRPr lang="en-US" sz="11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Arial" panose="020B0604020202020204" pitchFamily="34" charset="0"/>
              <a:ea typeface="+mn-ea"/>
              <a:cs typeface="Arial" panose="020B0604020202020204" pitchFamily="34" charset="0"/>
            </a:rPr>
            <a:t>The EPAF</a:t>
          </a:r>
          <a:r>
            <a:rPr lang="en-US" sz="1100" baseline="0">
              <a:solidFill>
                <a:schemeClr val="dk1"/>
              </a:solidFill>
              <a:effectLst/>
              <a:latin typeface="Arial" panose="020B0604020202020204" pitchFamily="34" charset="0"/>
              <a:ea typeface="+mn-ea"/>
              <a:cs typeface="Arial" panose="020B0604020202020204" pitchFamily="34" charset="0"/>
            </a:rPr>
            <a:t> Process Guide</a:t>
          </a:r>
          <a:r>
            <a:rPr lang="en-US" sz="1100">
              <a:solidFill>
                <a:schemeClr val="dk1"/>
              </a:solidFill>
              <a:effectLst/>
              <a:latin typeface="Arial" panose="020B0604020202020204" pitchFamily="34" charset="0"/>
              <a:ea typeface="+mn-ea"/>
              <a:cs typeface="Arial" panose="020B0604020202020204" pitchFamily="34" charset="0"/>
            </a:rPr>
            <a:t> located on HRIS</a:t>
          </a:r>
          <a:r>
            <a:rPr lang="en-US" sz="1100" baseline="0">
              <a:solidFill>
                <a:schemeClr val="dk1"/>
              </a:solidFill>
              <a:effectLst/>
              <a:latin typeface="Arial" panose="020B0604020202020204" pitchFamily="34" charset="0"/>
              <a:ea typeface="+mn-ea"/>
              <a:cs typeface="Arial" panose="020B0604020202020204" pitchFamily="34" charset="0"/>
            </a:rPr>
            <a:t> website </a:t>
          </a:r>
          <a:r>
            <a:rPr lang="en-US" sz="1100">
              <a:solidFill>
                <a:schemeClr val="dk1"/>
              </a:solidFill>
              <a:effectLst/>
              <a:latin typeface="Arial" panose="020B0604020202020204" pitchFamily="34" charset="0"/>
              <a:ea typeface="+mn-ea"/>
              <a:cs typeface="Arial" panose="020B0604020202020204" pitchFamily="34" charset="0"/>
            </a:rPr>
            <a:t>addresses how to determine Sub Pay Rates for classes where calculation is NOT needed (How to</a:t>
          </a:r>
          <a:r>
            <a:rPr lang="en-US" sz="1100" baseline="0">
              <a:solidFill>
                <a:schemeClr val="dk1"/>
              </a:solidFill>
              <a:effectLst/>
              <a:latin typeface="Arial" panose="020B0604020202020204" pitchFamily="34" charset="0"/>
              <a:ea typeface="+mn-ea"/>
              <a:cs typeface="Arial" panose="020B0604020202020204" pitchFamily="34" charset="0"/>
            </a:rPr>
            <a:t> Determine Sub Pay Rates and other Sub EPAF FAQs) on page 50.</a:t>
          </a:r>
          <a:endParaRPr lang="en-US">
            <a:effectLst/>
            <a:latin typeface="Arial" panose="020B0604020202020204" pitchFamily="34" charset="0"/>
            <a:cs typeface="Arial" panose="020B0604020202020204" pitchFamily="34" charset="0"/>
          </a:endParaRPr>
        </a:p>
        <a:p>
          <a:endParaRPr lang="en-US" sz="1100">
            <a:latin typeface="Arial" panose="020B0604020202020204" pitchFamily="34" charset="0"/>
            <a:cs typeface="Arial" panose="020B0604020202020204" pitchFamily="34" charset="0"/>
          </a:endParaRPr>
        </a:p>
      </xdr:txBody>
    </xdr:sp>
    <xdr:clientData/>
  </xdr:twoCellAnchor>
  <xdr:twoCellAnchor>
    <xdr:from>
      <xdr:col>0</xdr:col>
      <xdr:colOff>0</xdr:colOff>
      <xdr:row>37</xdr:row>
      <xdr:rowOff>171450</xdr:rowOff>
    </xdr:from>
    <xdr:to>
      <xdr:col>0</xdr:col>
      <xdr:colOff>11618595</xdr:colOff>
      <xdr:row>127</xdr:row>
      <xdr:rowOff>114300</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0" y="7286625"/>
          <a:ext cx="11618595" cy="1623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*The following information applies to scenarios where an instructor substitutes an entire class, not simply one portion (i.e. both the Lecture and Lab, not just the Lab). If an instructor only substitutes the Lecture portion say, they would simply be paid at the Lecture Salary Grade pay rate per their Step. No calculation is needed.</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You will need to have the following information:</a:t>
          </a:r>
        </a:p>
        <a:p>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 The instructor’s Step</a:t>
          </a:r>
        </a:p>
        <a:p>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r>
            <a:rPr lang="en-US"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The Schedule Types of the class</a:t>
          </a:r>
        </a:p>
        <a:p>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 The Pay Hours of each Schedule Type</a:t>
          </a: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1. To determine the instructor’s Step:</a:t>
          </a:r>
        </a:p>
        <a:p>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In Banner, visit </a:t>
          </a:r>
          <a:r>
            <a:rPr lang="en-US" sz="1100" b="1">
              <a:solidFill>
                <a:schemeClr val="dk1"/>
              </a:solidFill>
              <a:effectLst/>
              <a:latin typeface="Arial" panose="020B0604020202020204" pitchFamily="34" charset="0"/>
              <a:ea typeface="+mn-ea"/>
              <a:cs typeface="Arial" panose="020B0604020202020204" pitchFamily="34" charset="0"/>
            </a:rPr>
            <a:t>PWAPLVL</a:t>
          </a:r>
          <a:r>
            <a:rPr lang="en-US" sz="1100">
              <a:solidFill>
                <a:schemeClr val="dk1"/>
              </a:solidFill>
              <a:effectLst/>
              <a:latin typeface="Arial" panose="020B0604020202020204" pitchFamily="34" charset="0"/>
              <a:ea typeface="+mn-ea"/>
              <a:cs typeface="Arial" panose="020B0604020202020204" pitchFamily="34" charset="0"/>
            </a:rPr>
            <a:t> and enter the instructor’s G Number.</a:t>
          </a:r>
          <a:endParaRPr lang="en-US">
            <a:effectLst/>
            <a:latin typeface="Arial" panose="020B0604020202020204" pitchFamily="34" charset="0"/>
            <a:cs typeface="Arial" panose="020B0604020202020204" pitchFamily="34" charset="0"/>
          </a:endParaRPr>
        </a:p>
        <a:p>
          <a:br>
            <a:rPr lang="en-US" sz="1100">
              <a:solidFill>
                <a:schemeClr val="dk1"/>
              </a:solidFill>
              <a:effectLst/>
              <a:latin typeface="Arial" panose="020B0604020202020204" pitchFamily="34" charset="0"/>
              <a:ea typeface="+mn-ea"/>
              <a:cs typeface="Arial" panose="020B0604020202020204" pitchFamily="34" charset="0"/>
            </a:rPr>
          </a:br>
          <a:r>
            <a:rPr lang="en-US" sz="1100">
              <a:solidFill>
                <a:schemeClr val="dk1"/>
              </a:solidFill>
              <a:effectLst/>
              <a:latin typeface="Arial" panose="020B0604020202020204" pitchFamily="34" charset="0"/>
              <a:ea typeface="+mn-ea"/>
              <a:cs typeface="Arial" panose="020B0604020202020204" pitchFamily="34" charset="0"/>
            </a:rPr>
            <a:t>	The </a:t>
          </a:r>
          <a:r>
            <a:rPr lang="en-US" sz="1100" b="1">
              <a:solidFill>
                <a:schemeClr val="dk1"/>
              </a:solidFill>
              <a:effectLst/>
              <a:latin typeface="Arial" panose="020B0604020202020204" pitchFamily="34" charset="0"/>
              <a:ea typeface="+mn-ea"/>
              <a:cs typeface="Arial" panose="020B0604020202020204" pitchFamily="34" charset="0"/>
            </a:rPr>
            <a:t>Hrs Step</a:t>
          </a:r>
          <a:r>
            <a:rPr lang="en-US" sz="1100">
              <a:solidFill>
                <a:schemeClr val="dk1"/>
              </a:solidFill>
              <a:effectLst/>
              <a:latin typeface="Arial" panose="020B0604020202020204" pitchFamily="34" charset="0"/>
              <a:ea typeface="+mn-ea"/>
              <a:cs typeface="Arial" panose="020B0604020202020204" pitchFamily="34" charset="0"/>
            </a:rPr>
            <a:t> is the instructor’s Step.</a:t>
          </a: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a:effectLst/>
            <a:latin typeface="Arial" panose="020B0604020202020204" pitchFamily="34" charset="0"/>
            <a:cs typeface="Arial" panose="020B0604020202020204" pitchFamily="34" charset="0"/>
          </a:endParaRPr>
        </a:p>
        <a:p>
          <a:endParaRPr lang="en-US">
            <a:effectLst/>
            <a:latin typeface="Arial" panose="020B0604020202020204" pitchFamily="34" charset="0"/>
            <a:cs typeface="Arial" panose="020B0604020202020204" pitchFamily="34" charset="0"/>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Arial" panose="020B0604020202020204" pitchFamily="34" charset="0"/>
              <a:ea typeface="+mn-ea"/>
              <a:cs typeface="Arial" panose="020B0604020202020204" pitchFamily="34" charset="0"/>
            </a:rPr>
            <a:t>2. To determine the Schedule Types of the class:</a:t>
          </a:r>
        </a:p>
        <a:p>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In Banner, visit </a:t>
          </a:r>
          <a:r>
            <a:rPr lang="en-US" sz="1100" b="1">
              <a:solidFill>
                <a:schemeClr val="dk1"/>
              </a:solidFill>
              <a:effectLst/>
              <a:latin typeface="Arial" panose="020B0604020202020204" pitchFamily="34" charset="0"/>
              <a:ea typeface="+mn-ea"/>
              <a:cs typeface="Arial" panose="020B0604020202020204" pitchFamily="34" charset="0"/>
            </a:rPr>
            <a:t>SCACRSE</a:t>
          </a:r>
          <a:r>
            <a:rPr lang="en-US" sz="1100">
              <a:solidFill>
                <a:schemeClr val="dk1"/>
              </a:solidFill>
              <a:effectLst/>
              <a:latin typeface="Arial" panose="020B0604020202020204" pitchFamily="34" charset="0"/>
              <a:ea typeface="+mn-ea"/>
              <a:cs typeface="Arial" panose="020B0604020202020204" pitchFamily="34" charset="0"/>
            </a:rPr>
            <a:t> and enter the Subject Code, Course Number and Term Code.</a:t>
          </a:r>
          <a:endParaRPr lang="en-US">
            <a:effectLst/>
            <a:latin typeface="Arial" panose="020B0604020202020204" pitchFamily="34" charset="0"/>
            <a:cs typeface="Arial" panose="020B0604020202020204" pitchFamily="34" charset="0"/>
          </a:endParaRPr>
        </a:p>
        <a:p>
          <a:br>
            <a:rPr lang="en-US" sz="1100">
              <a:solidFill>
                <a:schemeClr val="dk1"/>
              </a:solidFill>
              <a:effectLst/>
              <a:latin typeface="Arial" panose="020B0604020202020204" pitchFamily="34" charset="0"/>
              <a:ea typeface="+mn-ea"/>
              <a:cs typeface="Arial" panose="020B0604020202020204" pitchFamily="34" charset="0"/>
            </a:rPr>
          </a:br>
          <a:r>
            <a:rPr lang="en-US" sz="1100">
              <a:solidFill>
                <a:schemeClr val="dk1"/>
              </a:solidFill>
              <a:effectLst/>
              <a:latin typeface="Arial" panose="020B0604020202020204" pitchFamily="34" charset="0"/>
              <a:ea typeface="+mn-ea"/>
              <a:cs typeface="Arial" panose="020B0604020202020204" pitchFamily="34" charset="0"/>
            </a:rPr>
            <a:t>	Next Block until you get to the class’s Schedule Type</a:t>
          </a: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Arial" panose="020B0604020202020204" pitchFamily="34" charset="0"/>
              <a:ea typeface="+mn-ea"/>
              <a:cs typeface="Arial" panose="020B0604020202020204" pitchFamily="34" charset="0"/>
            </a:rPr>
            <a:t>	Use the chart below to determine the Salary Grade of each Schedule Type:</a:t>
          </a:r>
          <a:endParaRPr lang="en-US">
            <a:effectLst/>
            <a:latin typeface="Arial" panose="020B0604020202020204" pitchFamily="34" charset="0"/>
            <a:cs typeface="Arial" panose="020B0604020202020204" pitchFamily="34" charset="0"/>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3.</a:t>
          </a:r>
          <a:r>
            <a:rPr lang="en-US"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To determine the Pay Hours of each Schedule Type:</a:t>
          </a:r>
          <a:endParaRPr lang="en-US">
            <a:effectLst/>
            <a:latin typeface="Arial" panose="020B0604020202020204" pitchFamily="34" charset="0"/>
            <a:cs typeface="Arial" panose="020B0604020202020204" pitchFamily="34" charset="0"/>
          </a:endParaRPr>
        </a:p>
        <a:p>
          <a:br>
            <a:rPr lang="en-US" sz="1100">
              <a:solidFill>
                <a:schemeClr val="dk1"/>
              </a:solidFill>
              <a:effectLst/>
              <a:latin typeface="Arial" panose="020B0604020202020204" pitchFamily="34" charset="0"/>
              <a:ea typeface="+mn-ea"/>
              <a:cs typeface="Arial" panose="020B0604020202020204" pitchFamily="34" charset="0"/>
            </a:rPr>
          </a:br>
          <a:r>
            <a:rPr lang="en-US" sz="1100">
              <a:solidFill>
                <a:schemeClr val="dk1"/>
              </a:solidFill>
              <a:effectLst/>
              <a:latin typeface="Arial" panose="020B0604020202020204" pitchFamily="34" charset="0"/>
              <a:ea typeface="+mn-ea"/>
              <a:cs typeface="Arial" panose="020B0604020202020204" pitchFamily="34" charset="0"/>
            </a:rPr>
            <a:t>	In the Schedule Type page of </a:t>
          </a:r>
          <a:r>
            <a:rPr lang="en-US" sz="1100" b="1">
              <a:solidFill>
                <a:schemeClr val="dk1"/>
              </a:solidFill>
              <a:effectLst/>
              <a:latin typeface="Arial" panose="020B0604020202020204" pitchFamily="34" charset="0"/>
              <a:ea typeface="+mn-ea"/>
              <a:cs typeface="Arial" panose="020B0604020202020204" pitchFamily="34" charset="0"/>
            </a:rPr>
            <a:t>SCACRSE</a:t>
          </a:r>
          <a:r>
            <a:rPr lang="en-US" sz="1100">
              <a:solidFill>
                <a:schemeClr val="dk1"/>
              </a:solidFill>
              <a:effectLst/>
              <a:latin typeface="Arial" panose="020B0604020202020204" pitchFamily="34" charset="0"/>
              <a:ea typeface="+mn-ea"/>
              <a:cs typeface="Arial" panose="020B0604020202020204" pitchFamily="34" charset="0"/>
            </a:rPr>
            <a:t>, select the Schedule Type and click on ‘More Information’.</a:t>
          </a:r>
          <a:endParaRPr lang="en-US">
            <a:effectLst/>
            <a:latin typeface="Arial" panose="020B0604020202020204" pitchFamily="34" charset="0"/>
            <a:cs typeface="Arial" panose="020B0604020202020204" pitchFamily="34" charset="0"/>
          </a:endParaRPr>
        </a:p>
        <a:p>
          <a:br>
            <a:rPr lang="en-US" sz="1100">
              <a:solidFill>
                <a:schemeClr val="dk1"/>
              </a:solidFill>
              <a:effectLst/>
              <a:latin typeface="Arial" panose="020B0604020202020204" pitchFamily="34" charset="0"/>
              <a:ea typeface="+mn-ea"/>
              <a:cs typeface="Arial" panose="020B0604020202020204" pitchFamily="34" charset="0"/>
            </a:rPr>
          </a:br>
          <a:r>
            <a:rPr lang="en-US" sz="1100">
              <a:solidFill>
                <a:schemeClr val="dk1"/>
              </a:solidFill>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The Pay Hours for the selected Schedule Type will appear in a pop up:</a:t>
          </a:r>
          <a:endParaRPr lang="en-US">
            <a:effectLst/>
            <a:latin typeface="Arial" panose="020B0604020202020204" pitchFamily="34" charset="0"/>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1028700</xdr:colOff>
          <xdr:row>82</xdr:row>
          <xdr:rowOff>0</xdr:rowOff>
        </xdr:from>
        <xdr:to>
          <xdr:col>0</xdr:col>
          <xdr:colOff>7886700</xdr:colOff>
          <xdr:row>98</xdr:row>
          <xdr:rowOff>57150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0</xdr:col>
      <xdr:colOff>1102995</xdr:colOff>
      <xdr:row>103</xdr:row>
      <xdr:rowOff>49530</xdr:rowOff>
    </xdr:from>
    <xdr:to>
      <xdr:col>0</xdr:col>
      <xdr:colOff>5447665</xdr:colOff>
      <xdr:row>111</xdr:row>
      <xdr:rowOff>168910</xdr:rowOff>
    </xdr:to>
    <xdr:pic>
      <xdr:nvPicPr>
        <xdr:cNvPr id="19" name="Picture 18" descr="the more information option">
          <a:extLst>
            <a:ext uri="{FF2B5EF4-FFF2-40B4-BE49-F238E27FC236}">
              <a16:creationId xmlns:a16="http://schemas.microsoft.com/office/drawing/2014/main" id="{00000000-0008-0000-0200-00001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02995" y="19109055"/>
          <a:ext cx="4344670" cy="1557655"/>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twoCellAnchor editAs="oneCell">
    <xdr:from>
      <xdr:col>0</xdr:col>
      <xdr:colOff>1051559</xdr:colOff>
      <xdr:row>115</xdr:row>
      <xdr:rowOff>1</xdr:rowOff>
    </xdr:from>
    <xdr:to>
      <xdr:col>0</xdr:col>
      <xdr:colOff>5583554</xdr:colOff>
      <xdr:row>124</xdr:row>
      <xdr:rowOff>167641</xdr:rowOff>
    </xdr:to>
    <xdr:pic>
      <xdr:nvPicPr>
        <xdr:cNvPr id="20" name="Picture 19" descr="Pay Hours at 36">
          <a:extLst>
            <a:ext uri="{FF2B5EF4-FFF2-40B4-BE49-F238E27FC236}">
              <a16:creationId xmlns:a16="http://schemas.microsoft.com/office/drawing/2014/main" id="{00000000-0008-0000-0200-00001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51559" y="21231226"/>
          <a:ext cx="4520565" cy="1786890"/>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twoCellAnchor>
    <xdr:from>
      <xdr:col>0</xdr:col>
      <xdr:colOff>129540</xdr:colOff>
      <xdr:row>133</xdr:row>
      <xdr:rowOff>175258</xdr:rowOff>
    </xdr:from>
    <xdr:to>
      <xdr:col>1</xdr:col>
      <xdr:colOff>40005</xdr:colOff>
      <xdr:row>191</xdr:row>
      <xdr:rowOff>142875</xdr:rowOff>
    </xdr:to>
    <xdr:sp macro="" textlink="">
      <xdr:nvSpPr>
        <xdr:cNvPr id="21" name="TextBox 20">
          <a:extLst>
            <a:ext uri="{FF2B5EF4-FFF2-40B4-BE49-F238E27FC236}">
              <a16:creationId xmlns:a16="http://schemas.microsoft.com/office/drawing/2014/main" id="{00000000-0008-0000-0200-000015000000}"/>
            </a:ext>
          </a:extLst>
        </xdr:cNvPr>
        <xdr:cNvSpPr txBox="1"/>
      </xdr:nvSpPr>
      <xdr:spPr>
        <a:xfrm>
          <a:off x="129540" y="24768808"/>
          <a:ext cx="11616690" cy="10464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Arial" panose="020B0604020202020204" pitchFamily="34" charset="0"/>
              <a:ea typeface="+mn-ea"/>
              <a:cs typeface="Arial" panose="020B0604020202020204" pitchFamily="34" charset="0"/>
            </a:rPr>
            <a:t>1. Open the CALC Rate Calculator Tool.</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a:solidFill>
                <a:schemeClr val="dk1"/>
              </a:solidFill>
              <a:effectLst/>
              <a:latin typeface="Arial" panose="020B0604020202020204" pitchFamily="34" charset="0"/>
              <a:ea typeface="+mn-ea"/>
              <a:cs typeface="Arial" panose="020B0604020202020204" pitchFamily="34" charset="0"/>
            </a:rPr>
          </a:br>
          <a:r>
            <a:rPr lang="en-US" sz="1100">
              <a:solidFill>
                <a:schemeClr val="dk1"/>
              </a:solidFill>
              <a:effectLst/>
              <a:latin typeface="Arial" panose="020B0604020202020204" pitchFamily="34" charset="0"/>
              <a:ea typeface="+mn-ea"/>
              <a:cs typeface="Arial" panose="020B0604020202020204" pitchFamily="34" charset="0"/>
            </a:rPr>
            <a:t>2. Enter the instructor’s step in the Step field. This will automatically adjust the pay rates for each Salary Grade in the spreadsheet.</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Arial" panose="020B0604020202020204" pitchFamily="34" charset="0"/>
              <a:ea typeface="+mn-ea"/>
              <a:cs typeface="Arial" panose="020B0604020202020204" pitchFamily="34" charset="0"/>
            </a:rPr>
            <a:t>3. Under Grade, use the dropdown lists to enter the Schedule Types of the Class.</a:t>
          </a:r>
          <a:r>
            <a:rPr lang="en-US" sz="1100" baseline="0">
              <a:solidFill>
                <a:schemeClr val="dk1"/>
              </a:solidFill>
              <a:effectLst/>
              <a:latin typeface="Arial" panose="020B0604020202020204" pitchFamily="34" charset="0"/>
              <a:ea typeface="+mn-ea"/>
              <a:cs typeface="Arial" panose="020B0604020202020204" pitchFamily="34" charset="0"/>
            </a:rPr>
            <a:t> </a:t>
          </a: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Arial" panose="020B0604020202020204" pitchFamily="34" charset="0"/>
              <a:ea typeface="+mn-ea"/>
              <a:cs typeface="Arial" panose="020B0604020202020204" pitchFamily="34" charset="0"/>
            </a:rPr>
            <a:t>4. For each Schedule Type, enter the Pay Hours in the Pay Hours column. The Pay Rate will automatically calculate </a:t>
          </a:r>
          <a:r>
            <a:rPr lang="en-US" sz="1100" b="1">
              <a:solidFill>
                <a:schemeClr val="dk1"/>
              </a:solidFill>
              <a:effectLst/>
              <a:latin typeface="Arial" panose="020B0604020202020204" pitchFamily="34" charset="0"/>
              <a:ea typeface="+mn-ea"/>
              <a:cs typeface="Arial" panose="020B0604020202020204" pitchFamily="34" charset="0"/>
            </a:rPr>
            <a:t>($59.58 </a:t>
          </a:r>
          <a:r>
            <a:rPr lang="en-US" sz="1100">
              <a:solidFill>
                <a:schemeClr val="dk1"/>
              </a:solidFill>
              <a:effectLst/>
              <a:latin typeface="Arial" panose="020B0604020202020204" pitchFamily="34" charset="0"/>
              <a:ea typeface="+mn-ea"/>
              <a:cs typeface="Arial" panose="020B0604020202020204" pitchFamily="34" charset="0"/>
            </a:rPr>
            <a:t>in the example below).</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lvl="0"/>
          <a:endParaRPr lang="en-US" sz="9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0</xdr:col>
      <xdr:colOff>2398396</xdr:colOff>
      <xdr:row>11</xdr:row>
      <xdr:rowOff>158115</xdr:rowOff>
    </xdr:from>
    <xdr:to>
      <xdr:col>0</xdr:col>
      <xdr:colOff>7597141</xdr:colOff>
      <xdr:row>22</xdr:row>
      <xdr:rowOff>72390</xdr:rowOff>
    </xdr:to>
    <xdr:pic>
      <xdr:nvPicPr>
        <xdr:cNvPr id="22" name="Picture 21" descr="Two schedule types, Lab and Lecture, for a class">
          <a:extLst>
            <a:ext uri="{FF2B5EF4-FFF2-40B4-BE49-F238E27FC236}">
              <a16:creationId xmlns:a16="http://schemas.microsoft.com/office/drawing/2014/main" id="{00000000-0008-0000-0200-000016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398396" y="2444115"/>
          <a:ext cx="5194935" cy="1924050"/>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twoCellAnchor>
    <xdr:from>
      <xdr:col>0</xdr:col>
      <xdr:colOff>53340</xdr:colOff>
      <xdr:row>196</xdr:row>
      <xdr:rowOff>171449</xdr:rowOff>
    </xdr:from>
    <xdr:to>
      <xdr:col>0</xdr:col>
      <xdr:colOff>10378440</xdr:colOff>
      <xdr:row>291</xdr:row>
      <xdr:rowOff>85725</xdr:rowOff>
    </xdr:to>
    <xdr:sp macro="" textlink="">
      <xdr:nvSpPr>
        <xdr:cNvPr id="28" name="TextBox 27">
          <a:extLst>
            <a:ext uri="{FF2B5EF4-FFF2-40B4-BE49-F238E27FC236}">
              <a16:creationId xmlns:a16="http://schemas.microsoft.com/office/drawing/2014/main" id="{00000000-0008-0000-0200-00001C000000}"/>
            </a:ext>
          </a:extLst>
        </xdr:cNvPr>
        <xdr:cNvSpPr txBox="1"/>
      </xdr:nvSpPr>
      <xdr:spPr>
        <a:xfrm>
          <a:off x="53340" y="36271199"/>
          <a:ext cx="10325100" cy="17106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The Pay Hours for Schedule Type A (Lab) is 18.</a:t>
          </a: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Arial" panose="020B0604020202020204" pitchFamily="34" charset="0"/>
              <a:ea typeface="+mn-ea"/>
              <a:cs typeface="Arial" panose="020B0604020202020204" pitchFamily="34" charset="0"/>
            </a:rPr>
            <a:t>The Pay Hours for Schedule Type B (RANGE) is 18.</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Arial" panose="020B0604020202020204" pitchFamily="34" charset="0"/>
              <a:ea typeface="+mn-ea"/>
              <a:cs typeface="Arial" panose="020B0604020202020204" pitchFamily="34" charset="0"/>
            </a:rPr>
            <a:t>The Pay Hours for Schedule Type E (LEC) is 36.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a:solidFill>
                <a:schemeClr val="dk1"/>
              </a:solidFill>
              <a:effectLst/>
              <a:latin typeface="Arial" panose="020B0604020202020204" pitchFamily="34" charset="0"/>
              <a:ea typeface="+mn-ea"/>
              <a:cs typeface="Arial" panose="020B0604020202020204" pitchFamily="34" charset="0"/>
            </a:rPr>
          </a:br>
          <a:r>
            <a:rPr lang="en-US" sz="1100">
              <a:solidFill>
                <a:schemeClr val="dk1"/>
              </a:solidFill>
              <a:effectLst/>
              <a:latin typeface="Arial" panose="020B0604020202020204" pitchFamily="34" charset="0"/>
              <a:ea typeface="+mn-ea"/>
              <a:cs typeface="Arial" panose="020B0604020202020204" pitchFamily="34" charset="0"/>
            </a:rPr>
            <a:t>Let’s say the instructor is at Step 2.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Arial" panose="020B0604020202020204" pitchFamily="34" charset="0"/>
              <a:ea typeface="+mn-ea"/>
              <a:cs typeface="Arial" panose="020B0604020202020204" pitchFamily="34" charset="0"/>
            </a:rPr>
            <a:t>If we enter the Step at 2, the three Salary Grades and their Pay Hours, we get a Pay Rate of </a:t>
          </a:r>
          <a:r>
            <a:rPr lang="en-US" sz="1100" b="1">
              <a:solidFill>
                <a:schemeClr val="dk1"/>
              </a:solidFill>
              <a:effectLst/>
              <a:latin typeface="Arial" panose="020B0604020202020204" pitchFamily="34" charset="0"/>
              <a:ea typeface="+mn-ea"/>
              <a:cs typeface="Arial" panose="020B0604020202020204" pitchFamily="34" charset="0"/>
            </a:rPr>
            <a:t>$62.57</a:t>
          </a:r>
          <a:r>
            <a:rPr lang="en-US" sz="1100">
              <a:solidFill>
                <a:schemeClr val="dk1"/>
              </a:solidFill>
              <a:effectLst/>
              <a:latin typeface="Arial" panose="020B0604020202020204" pitchFamily="34" charset="0"/>
              <a:ea typeface="+mn-ea"/>
              <a:cs typeface="Arial" panose="020B060402020202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xdr:txBody>
    </xdr:sp>
    <xdr:clientData/>
  </xdr:twoCellAnchor>
  <xdr:twoCellAnchor editAs="oneCell">
    <xdr:from>
      <xdr:col>0</xdr:col>
      <xdr:colOff>1085851</xdr:colOff>
      <xdr:row>54</xdr:row>
      <xdr:rowOff>15240</xdr:rowOff>
    </xdr:from>
    <xdr:to>
      <xdr:col>0</xdr:col>
      <xdr:colOff>6324600</xdr:colOff>
      <xdr:row>65</xdr:row>
      <xdr:rowOff>95248</xdr:rowOff>
    </xdr:to>
    <xdr:pic>
      <xdr:nvPicPr>
        <xdr:cNvPr id="32" name="Picture 31" descr="Step field highlighted for an instructor">
          <a:extLst>
            <a:ext uri="{FF2B5EF4-FFF2-40B4-BE49-F238E27FC236}">
              <a16:creationId xmlns:a16="http://schemas.microsoft.com/office/drawing/2014/main" id="{00000000-0008-0000-0200-000020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85851" y="10206990"/>
          <a:ext cx="5238749" cy="207073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twoCellAnchor editAs="oneCell">
    <xdr:from>
      <xdr:col>0</xdr:col>
      <xdr:colOff>1122046</xdr:colOff>
      <xdr:row>72</xdr:row>
      <xdr:rowOff>78105</xdr:rowOff>
    </xdr:from>
    <xdr:to>
      <xdr:col>0</xdr:col>
      <xdr:colOff>9083040</xdr:colOff>
      <xdr:row>78</xdr:row>
      <xdr:rowOff>91440</xdr:rowOff>
    </xdr:to>
    <xdr:pic>
      <xdr:nvPicPr>
        <xdr:cNvPr id="34" name="Picture 33" descr="The schedule type page, with two schedule types highlighted">
          <a:extLst>
            <a:ext uri="{FF2B5EF4-FFF2-40B4-BE49-F238E27FC236}">
              <a16:creationId xmlns:a16="http://schemas.microsoft.com/office/drawing/2014/main" id="{00000000-0008-0000-0200-000022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122046" y="13527405"/>
          <a:ext cx="7955279" cy="1093470"/>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twoCellAnchor editAs="oneCell">
    <xdr:from>
      <xdr:col>0</xdr:col>
      <xdr:colOff>424815</xdr:colOff>
      <xdr:row>198</xdr:row>
      <xdr:rowOff>47625</xdr:rowOff>
    </xdr:from>
    <xdr:to>
      <xdr:col>0</xdr:col>
      <xdr:colOff>4478655</xdr:colOff>
      <xdr:row>208</xdr:row>
      <xdr:rowOff>171450</xdr:rowOff>
    </xdr:to>
    <xdr:pic>
      <xdr:nvPicPr>
        <xdr:cNvPr id="35" name="Picture 34" descr="three schedule types, Lab, Range and Lecture">
          <a:extLst>
            <a:ext uri="{FF2B5EF4-FFF2-40B4-BE49-F238E27FC236}">
              <a16:creationId xmlns:a16="http://schemas.microsoft.com/office/drawing/2014/main" id="{00000000-0008-0000-0200-000023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424815" y="36509325"/>
          <a:ext cx="4059555" cy="1925955"/>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twoCellAnchor editAs="oneCell">
    <xdr:from>
      <xdr:col>0</xdr:col>
      <xdr:colOff>401955</xdr:colOff>
      <xdr:row>212</xdr:row>
      <xdr:rowOff>1905</xdr:rowOff>
    </xdr:from>
    <xdr:to>
      <xdr:col>0</xdr:col>
      <xdr:colOff>4053840</xdr:colOff>
      <xdr:row>219</xdr:row>
      <xdr:rowOff>113030</xdr:rowOff>
    </xdr:to>
    <xdr:pic>
      <xdr:nvPicPr>
        <xdr:cNvPr id="37" name="Picture 36" descr="pay hours at 18">
          <a:extLst>
            <a:ext uri="{FF2B5EF4-FFF2-40B4-BE49-F238E27FC236}">
              <a16:creationId xmlns:a16="http://schemas.microsoft.com/office/drawing/2014/main" id="{00000000-0008-0000-0200-000025000000}"/>
            </a:ext>
          </a:extLst>
        </xdr:cNvPr>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401955" y="38997255"/>
          <a:ext cx="3651885" cy="1377950"/>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twoCellAnchor editAs="oneCell">
    <xdr:from>
      <xdr:col>0</xdr:col>
      <xdr:colOff>302895</xdr:colOff>
      <xdr:row>223</xdr:row>
      <xdr:rowOff>81915</xdr:rowOff>
    </xdr:from>
    <xdr:to>
      <xdr:col>0</xdr:col>
      <xdr:colOff>3964305</xdr:colOff>
      <xdr:row>231</xdr:row>
      <xdr:rowOff>15240</xdr:rowOff>
    </xdr:to>
    <xdr:pic>
      <xdr:nvPicPr>
        <xdr:cNvPr id="38" name="Picture 37" descr="pay hours at 18">
          <a:extLst>
            <a:ext uri="{FF2B5EF4-FFF2-40B4-BE49-F238E27FC236}">
              <a16:creationId xmlns:a16="http://schemas.microsoft.com/office/drawing/2014/main" id="{00000000-0008-0000-0200-000026000000}"/>
            </a:ext>
          </a:extLst>
        </xdr:cNvPr>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302895" y="41067990"/>
          <a:ext cx="3661410" cy="1371600"/>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twoCellAnchor editAs="oneCell">
    <xdr:from>
      <xdr:col>0</xdr:col>
      <xdr:colOff>249555</xdr:colOff>
      <xdr:row>235</xdr:row>
      <xdr:rowOff>64770</xdr:rowOff>
    </xdr:from>
    <xdr:to>
      <xdr:col>0</xdr:col>
      <xdr:colOff>3905250</xdr:colOff>
      <xdr:row>242</xdr:row>
      <xdr:rowOff>131445</xdr:rowOff>
    </xdr:to>
    <xdr:pic>
      <xdr:nvPicPr>
        <xdr:cNvPr id="40" name="Picture 39" descr="pay hours at 36">
          <a:extLst>
            <a:ext uri="{FF2B5EF4-FFF2-40B4-BE49-F238E27FC236}">
              <a16:creationId xmlns:a16="http://schemas.microsoft.com/office/drawing/2014/main" id="{00000000-0008-0000-0200-00002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9555" y="43222545"/>
          <a:ext cx="3648075" cy="1333500"/>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twoCellAnchor editAs="oneCell">
    <xdr:from>
      <xdr:col>0</xdr:col>
      <xdr:colOff>266700</xdr:colOff>
      <xdr:row>247</xdr:row>
      <xdr:rowOff>57150</xdr:rowOff>
    </xdr:from>
    <xdr:to>
      <xdr:col>0</xdr:col>
      <xdr:colOff>5505449</xdr:colOff>
      <xdr:row>258</xdr:row>
      <xdr:rowOff>137158</xdr:rowOff>
    </xdr:to>
    <xdr:pic>
      <xdr:nvPicPr>
        <xdr:cNvPr id="44" name="Picture 43" descr="Step field highlighted for an instructor">
          <a:extLst>
            <a:ext uri="{FF2B5EF4-FFF2-40B4-BE49-F238E27FC236}">
              <a16:creationId xmlns:a16="http://schemas.microsoft.com/office/drawing/2014/main" id="{00000000-0008-0000-0200-00002C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6700" y="45386625"/>
          <a:ext cx="5246369" cy="207073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twoCellAnchor editAs="oneCell">
    <xdr:from>
      <xdr:col>0</xdr:col>
      <xdr:colOff>209550</xdr:colOff>
      <xdr:row>262</xdr:row>
      <xdr:rowOff>114300</xdr:rowOff>
    </xdr:from>
    <xdr:to>
      <xdr:col>0</xdr:col>
      <xdr:colOff>6305550</xdr:colOff>
      <xdr:row>286</xdr:row>
      <xdr:rowOff>28575</xdr:rowOff>
    </xdr:to>
    <xdr:pic>
      <xdr:nvPicPr>
        <xdr:cNvPr id="48" name="Picture 47" descr="C:\Users\EMILY~1.MCN\AppData\Local\Temp\SNAGHTML1ca7fbb.PNG">
          <a:extLst>
            <a:ext uri="{FF2B5EF4-FFF2-40B4-BE49-F238E27FC236}">
              <a16:creationId xmlns:a16="http://schemas.microsoft.com/office/drawing/2014/main" id="{00000000-0008-0000-0200-000030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9550" y="48158400"/>
          <a:ext cx="6096000" cy="425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624840</xdr:colOff>
      <xdr:row>138</xdr:row>
      <xdr:rowOff>114919</xdr:rowOff>
    </xdr:from>
    <xdr:to>
      <xdr:col>0</xdr:col>
      <xdr:colOff>6093334</xdr:colOff>
      <xdr:row>159</xdr:row>
      <xdr:rowOff>180434</xdr:rowOff>
    </xdr:to>
    <xdr:pic>
      <xdr:nvPicPr>
        <xdr:cNvPr id="36" name="Picture 35">
          <a:extLst>
            <a:ext uri="{FF2B5EF4-FFF2-40B4-BE49-F238E27FC236}">
              <a16:creationId xmlns:a16="http://schemas.microsoft.com/office/drawing/2014/main" id="{00000000-0008-0000-0200-000024000000}"/>
            </a:ext>
          </a:extLst>
        </xdr:cNvPr>
        <xdr:cNvPicPr>
          <a:picLocks noChangeAspect="1"/>
        </xdr:cNvPicPr>
      </xdr:nvPicPr>
      <xdr:blipFill>
        <a:blip xmlns:r="http://schemas.openxmlformats.org/officeDocument/2006/relationships" r:embed="rId9"/>
        <a:stretch>
          <a:fillRect/>
        </a:stretch>
      </xdr:blipFill>
      <xdr:spPr>
        <a:xfrm>
          <a:off x="624840" y="25613344"/>
          <a:ext cx="5468494" cy="3865990"/>
        </a:xfrm>
        <a:prstGeom prst="rect">
          <a:avLst/>
        </a:prstGeom>
      </xdr:spPr>
    </xdr:pic>
    <xdr:clientData/>
  </xdr:twoCellAnchor>
  <xdr:twoCellAnchor editAs="oneCell">
    <xdr:from>
      <xdr:col>0</xdr:col>
      <xdr:colOff>542925</xdr:colOff>
      <xdr:row>163</xdr:row>
      <xdr:rowOff>104775</xdr:rowOff>
    </xdr:from>
    <xdr:to>
      <xdr:col>0</xdr:col>
      <xdr:colOff>6241973</xdr:colOff>
      <xdr:row>172</xdr:row>
      <xdr:rowOff>11238</xdr:rowOff>
    </xdr:to>
    <xdr:pic>
      <xdr:nvPicPr>
        <xdr:cNvPr id="50" name="Picture 49">
          <a:extLst>
            <a:ext uri="{FF2B5EF4-FFF2-40B4-BE49-F238E27FC236}">
              <a16:creationId xmlns:a16="http://schemas.microsoft.com/office/drawing/2014/main" id="{00000000-0008-0000-0200-000032000000}"/>
            </a:ext>
          </a:extLst>
        </xdr:cNvPr>
        <xdr:cNvPicPr>
          <a:picLocks noChangeAspect="1"/>
        </xdr:cNvPicPr>
      </xdr:nvPicPr>
      <xdr:blipFill>
        <a:blip xmlns:r="http://schemas.openxmlformats.org/officeDocument/2006/relationships" r:embed="rId10"/>
        <a:stretch>
          <a:fillRect/>
        </a:stretch>
      </xdr:blipFill>
      <xdr:spPr>
        <a:xfrm>
          <a:off x="542925" y="30127575"/>
          <a:ext cx="5699048" cy="1535238"/>
        </a:xfrm>
        <a:prstGeom prst="rect">
          <a:avLst/>
        </a:prstGeom>
      </xdr:spPr>
    </xdr:pic>
    <xdr:clientData/>
  </xdr:twoCellAnchor>
  <xdr:twoCellAnchor editAs="oneCell">
    <xdr:from>
      <xdr:col>0</xdr:col>
      <xdr:colOff>428625</xdr:colOff>
      <xdr:row>178</xdr:row>
      <xdr:rowOff>1905</xdr:rowOff>
    </xdr:from>
    <xdr:to>
      <xdr:col>0</xdr:col>
      <xdr:colOff>6047673</xdr:colOff>
      <xdr:row>187</xdr:row>
      <xdr:rowOff>7415</xdr:rowOff>
    </xdr:to>
    <xdr:pic>
      <xdr:nvPicPr>
        <xdr:cNvPr id="51" name="Picture 50">
          <a:extLst>
            <a:ext uri="{FF2B5EF4-FFF2-40B4-BE49-F238E27FC236}">
              <a16:creationId xmlns:a16="http://schemas.microsoft.com/office/drawing/2014/main" id="{00000000-0008-0000-0200-000033000000}"/>
            </a:ext>
          </a:extLst>
        </xdr:cNvPr>
        <xdr:cNvPicPr>
          <a:picLocks noChangeAspect="1"/>
        </xdr:cNvPicPr>
      </xdr:nvPicPr>
      <xdr:blipFill>
        <a:blip xmlns:r="http://schemas.openxmlformats.org/officeDocument/2006/relationships" r:embed="rId11"/>
        <a:stretch>
          <a:fillRect/>
        </a:stretch>
      </xdr:blipFill>
      <xdr:spPr>
        <a:xfrm>
          <a:off x="428625" y="32739330"/>
          <a:ext cx="5619048" cy="16342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7"/>
  <sheetViews>
    <sheetView tabSelected="1" workbookViewId="0">
      <selection activeCell="C2" sqref="C2"/>
    </sheetView>
  </sheetViews>
  <sheetFormatPr defaultRowHeight="15"/>
  <cols>
    <col min="1" max="1" width="11.85546875" customWidth="1"/>
    <col min="2" max="2" width="11.5703125" customWidth="1"/>
    <col min="3" max="3" width="9.7109375" bestFit="1" customWidth="1"/>
    <col min="4" max="4" width="13.42578125" customWidth="1"/>
    <col min="5" max="5" width="8.140625" bestFit="1" customWidth="1"/>
    <col min="6" max="6" width="9" bestFit="1" customWidth="1"/>
  </cols>
  <sheetData>
    <row r="1" spans="1:6">
      <c r="A1" t="s">
        <v>7</v>
      </c>
    </row>
    <row r="2" spans="1:6">
      <c r="B2" s="2" t="s">
        <v>6</v>
      </c>
      <c r="C2" s="4"/>
    </row>
    <row r="3" spans="1:6">
      <c r="B3" s="2" t="s">
        <v>13</v>
      </c>
      <c r="C3" s="3" t="e">
        <f>VLOOKUP(C2,'SGRP 2022'!D2:E25,2,FALSE)</f>
        <v>#N/A</v>
      </c>
      <c r="E3" t="s">
        <v>20</v>
      </c>
    </row>
    <row r="4" spans="1:6">
      <c r="B4" s="2" t="s">
        <v>14</v>
      </c>
      <c r="C4" s="3" t="e">
        <f>VLOOKUP(C2,'SGRP 2022'!D26:E49,2,FALSE)</f>
        <v>#N/A</v>
      </c>
      <c r="E4" t="s">
        <v>21</v>
      </c>
    </row>
    <row r="5" spans="1:6">
      <c r="B5" s="2" t="s">
        <v>15</v>
      </c>
      <c r="C5" s="3" t="e">
        <f>VLOOKUP(C2,'SGRP 2022'!D50:E73,2,FALSE)</f>
        <v>#N/A</v>
      </c>
      <c r="E5" t="s">
        <v>22</v>
      </c>
    </row>
    <row r="6" spans="1:6">
      <c r="B6" s="2"/>
      <c r="C6" s="3"/>
    </row>
    <row r="7" spans="1:6">
      <c r="A7" t="s">
        <v>23</v>
      </c>
    </row>
    <row r="8" spans="1:6">
      <c r="A8" t="s">
        <v>5</v>
      </c>
    </row>
    <row r="9" spans="1:6">
      <c r="B9" t="s">
        <v>8</v>
      </c>
    </row>
    <row r="10" spans="1:6">
      <c r="A10" t="s">
        <v>24</v>
      </c>
    </row>
    <row r="11" spans="1:6">
      <c r="A11" t="s">
        <v>25</v>
      </c>
    </row>
    <row r="12" spans="1:6">
      <c r="B12" t="s">
        <v>26</v>
      </c>
    </row>
    <row r="14" spans="1:6">
      <c r="A14" t="s">
        <v>10</v>
      </c>
    </row>
    <row r="16" spans="1:6" s="1" customFormat="1">
      <c r="A16" s="1" t="s">
        <v>18</v>
      </c>
      <c r="B16" s="1" t="s">
        <v>2</v>
      </c>
      <c r="C16" s="1" t="s">
        <v>0</v>
      </c>
      <c r="D16" s="1" t="s">
        <v>11</v>
      </c>
      <c r="E16" s="1" t="s">
        <v>1</v>
      </c>
      <c r="F16" s="1" t="s">
        <v>3</v>
      </c>
    </row>
    <row r="17" spans="1:7">
      <c r="A17" s="4"/>
      <c r="B17" s="7">
        <f>IF(A17=$B$3,$C$3,(IF(A17=$B$4,$C$4,(IF(A17=$B$5,$C$5,0)))))</f>
        <v>0</v>
      </c>
      <c r="C17" s="4">
        <v>0</v>
      </c>
      <c r="D17">
        <f>$C$22</f>
        <v>0</v>
      </c>
      <c r="E17" s="5" t="e">
        <f>C17/$C$22</f>
        <v>#DIV/0!</v>
      </c>
      <c r="F17" s="3" t="e">
        <f>B17*E17</f>
        <v>#DIV/0!</v>
      </c>
    </row>
    <row r="18" spans="1:7">
      <c r="A18" s="4"/>
      <c r="B18" s="7">
        <f>IF(A18=$B$3,$C$3,(IF(A18=$B$4,$C$4,(IF(A18=$B$5,$C$5,0)))))</f>
        <v>0</v>
      </c>
      <c r="C18" s="4">
        <v>0</v>
      </c>
      <c r="D18">
        <f>$C$22</f>
        <v>0</v>
      </c>
      <c r="E18" s="5" t="e">
        <f t="shared" ref="E18:E21" si="0">C18/$C$22</f>
        <v>#DIV/0!</v>
      </c>
      <c r="F18" s="3" t="e">
        <f>B18*E18</f>
        <v>#DIV/0!</v>
      </c>
    </row>
    <row r="19" spans="1:7">
      <c r="A19" s="4"/>
      <c r="B19" s="7">
        <f>IF(A19=$B$3,$C$3,(IF(A19=$B$4,$C$4,(IF(A19=$B$5,$C$5,0)))))</f>
        <v>0</v>
      </c>
      <c r="C19" s="4">
        <v>0</v>
      </c>
      <c r="D19">
        <f t="shared" ref="D19:D21" si="1">$C$22</f>
        <v>0</v>
      </c>
      <c r="E19" s="5" t="e">
        <f t="shared" si="0"/>
        <v>#DIV/0!</v>
      </c>
      <c r="F19" s="3" t="e">
        <f t="shared" ref="F19:F21" si="2">B19*E19</f>
        <v>#DIV/0!</v>
      </c>
    </row>
    <row r="20" spans="1:7">
      <c r="A20" s="4"/>
      <c r="B20" s="7">
        <f>IF(A20=$B$3,$C$3,(IF(A20=$B$4,$C$4,(IF(A20=$B$5,$C$5,0)))))</f>
        <v>0</v>
      </c>
      <c r="C20" s="4">
        <v>0</v>
      </c>
      <c r="D20">
        <f t="shared" si="1"/>
        <v>0</v>
      </c>
      <c r="E20" s="5" t="e">
        <f t="shared" si="0"/>
        <v>#DIV/0!</v>
      </c>
      <c r="F20" s="3" t="e">
        <f t="shared" si="2"/>
        <v>#DIV/0!</v>
      </c>
    </row>
    <row r="21" spans="1:7">
      <c r="A21" s="4"/>
      <c r="B21" s="7">
        <f>IF(A21=$B$3,$C$3,(IF(A21=$B$4,$C$4,(IF(A21=$B$5,$C$5,0)))))</f>
        <v>0</v>
      </c>
      <c r="C21" s="4">
        <v>0</v>
      </c>
      <c r="D21">
        <f t="shared" si="1"/>
        <v>0</v>
      </c>
      <c r="E21" s="5" t="e">
        <f t="shared" si="0"/>
        <v>#DIV/0!</v>
      </c>
      <c r="F21" s="3" t="e">
        <f t="shared" si="2"/>
        <v>#DIV/0!</v>
      </c>
    </row>
    <row r="22" spans="1:7">
      <c r="A22" s="8"/>
      <c r="C22">
        <f>SUM(C17:C21)</f>
        <v>0</v>
      </c>
      <c r="D22" t="s">
        <v>11</v>
      </c>
      <c r="E22" s="6" t="e">
        <f>C22/C22</f>
        <v>#DIV/0!</v>
      </c>
      <c r="F22" s="3" t="e">
        <f>SUM(F17:F21)</f>
        <v>#DIV/0!</v>
      </c>
      <c r="G22" t="s">
        <v>9</v>
      </c>
    </row>
    <row r="27" spans="1:7">
      <c r="A27" s="9" t="s">
        <v>32</v>
      </c>
    </row>
  </sheetData>
  <sheetProtection sheet="1" selectLockedCells="1"/>
  <dataValidations count="2">
    <dataValidation type="list" allowBlank="1" showInputMessage="1" showErrorMessage="1" sqref="A18:A21" xr:uid="{00000000-0002-0000-0000-000000000000}">
      <formula1>$B$3:$B$5</formula1>
    </dataValidation>
    <dataValidation type="list" allowBlank="1" showInputMessage="1" showErrorMessage="1" sqref="A17" xr:uid="{00000000-0002-0000-0000-000001000000}">
      <formula1>$B$3:$B$6</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73"/>
  <sheetViews>
    <sheetView topLeftCell="A43" workbookViewId="0">
      <selection activeCell="D50" sqref="D50"/>
    </sheetView>
  </sheetViews>
  <sheetFormatPr defaultRowHeight="15"/>
  <sheetData>
    <row r="1" spans="1:5">
      <c r="A1" t="s">
        <v>16</v>
      </c>
      <c r="B1" t="s">
        <v>17</v>
      </c>
      <c r="C1" t="s">
        <v>18</v>
      </c>
      <c r="D1" t="s">
        <v>19</v>
      </c>
      <c r="E1" t="s">
        <v>4</v>
      </c>
    </row>
    <row r="2" spans="1:5">
      <c r="A2">
        <v>2022</v>
      </c>
      <c r="B2" t="s">
        <v>12</v>
      </c>
      <c r="C2" t="s">
        <v>13</v>
      </c>
      <c r="D2">
        <v>1</v>
      </c>
      <c r="E2">
        <v>50.6</v>
      </c>
    </row>
    <row r="3" spans="1:5">
      <c r="A3">
        <v>2022</v>
      </c>
      <c r="B3" t="s">
        <v>12</v>
      </c>
      <c r="C3" t="s">
        <v>13</v>
      </c>
      <c r="D3">
        <v>2</v>
      </c>
      <c r="E3">
        <v>52.24</v>
      </c>
    </row>
    <row r="4" spans="1:5">
      <c r="A4">
        <v>2022</v>
      </c>
      <c r="B4" t="s">
        <v>12</v>
      </c>
      <c r="C4" t="s">
        <v>13</v>
      </c>
      <c r="D4">
        <v>3</v>
      </c>
      <c r="E4">
        <v>53.94</v>
      </c>
    </row>
    <row r="5" spans="1:5">
      <c r="A5">
        <v>2022</v>
      </c>
      <c r="B5" t="s">
        <v>12</v>
      </c>
      <c r="C5" t="s">
        <v>13</v>
      </c>
      <c r="D5">
        <v>4</v>
      </c>
      <c r="E5">
        <v>55.69</v>
      </c>
    </row>
    <row r="6" spans="1:5">
      <c r="A6">
        <v>2022</v>
      </c>
      <c r="B6" t="s">
        <v>12</v>
      </c>
      <c r="C6" t="s">
        <v>13</v>
      </c>
      <c r="D6">
        <v>5</v>
      </c>
      <c r="E6">
        <v>57.51</v>
      </c>
    </row>
    <row r="7" spans="1:5">
      <c r="A7">
        <v>2022</v>
      </c>
      <c r="B7" t="s">
        <v>12</v>
      </c>
      <c r="C7" t="s">
        <v>13</v>
      </c>
      <c r="D7">
        <v>6</v>
      </c>
      <c r="E7">
        <v>59.38</v>
      </c>
    </row>
    <row r="8" spans="1:5">
      <c r="A8">
        <v>2022</v>
      </c>
      <c r="B8" t="s">
        <v>12</v>
      </c>
      <c r="C8" t="s">
        <v>13</v>
      </c>
      <c r="D8">
        <v>7</v>
      </c>
      <c r="E8">
        <v>61.31</v>
      </c>
    </row>
    <row r="9" spans="1:5">
      <c r="A9">
        <v>2022</v>
      </c>
      <c r="B9" t="s">
        <v>12</v>
      </c>
      <c r="C9" t="s">
        <v>13</v>
      </c>
      <c r="D9">
        <v>8</v>
      </c>
      <c r="E9">
        <v>63.3</v>
      </c>
    </row>
    <row r="10" spans="1:5">
      <c r="A10">
        <v>2022</v>
      </c>
      <c r="B10" t="s">
        <v>12</v>
      </c>
      <c r="C10" t="s">
        <v>13</v>
      </c>
      <c r="D10">
        <v>9</v>
      </c>
      <c r="E10">
        <v>65.36</v>
      </c>
    </row>
    <row r="11" spans="1:5">
      <c r="A11">
        <v>2022</v>
      </c>
      <c r="B11" t="s">
        <v>12</v>
      </c>
      <c r="C11" t="s">
        <v>13</v>
      </c>
      <c r="D11">
        <v>10</v>
      </c>
      <c r="E11">
        <v>67.489999999999995</v>
      </c>
    </row>
    <row r="12" spans="1:5">
      <c r="A12">
        <v>2022</v>
      </c>
      <c r="B12" t="s">
        <v>12</v>
      </c>
      <c r="C12" t="s">
        <v>13</v>
      </c>
      <c r="D12">
        <v>11</v>
      </c>
      <c r="E12">
        <v>69.680000000000007</v>
      </c>
    </row>
    <row r="13" spans="1:5">
      <c r="A13">
        <v>2022</v>
      </c>
      <c r="B13" t="s">
        <v>12</v>
      </c>
      <c r="C13" t="s">
        <v>13</v>
      </c>
      <c r="D13">
        <v>12</v>
      </c>
      <c r="E13">
        <v>71.95</v>
      </c>
    </row>
    <row r="14" spans="1:5">
      <c r="A14">
        <v>2022</v>
      </c>
      <c r="B14" t="s">
        <v>12</v>
      </c>
      <c r="C14" t="s">
        <v>13</v>
      </c>
      <c r="D14">
        <v>13</v>
      </c>
      <c r="E14">
        <v>74.290000000000006</v>
      </c>
    </row>
    <row r="15" spans="1:5">
      <c r="A15">
        <v>2022</v>
      </c>
      <c r="B15" t="s">
        <v>12</v>
      </c>
      <c r="C15" t="s">
        <v>13</v>
      </c>
      <c r="D15">
        <v>14</v>
      </c>
      <c r="E15">
        <v>76.7</v>
      </c>
    </row>
    <row r="16" spans="1:5">
      <c r="A16">
        <v>2022</v>
      </c>
      <c r="B16" t="s">
        <v>12</v>
      </c>
      <c r="C16" t="s">
        <v>13</v>
      </c>
      <c r="D16">
        <v>15</v>
      </c>
      <c r="E16">
        <v>79.2</v>
      </c>
    </row>
    <row r="17" spans="1:5">
      <c r="A17">
        <v>2022</v>
      </c>
      <c r="B17" t="s">
        <v>12</v>
      </c>
      <c r="C17" t="s">
        <v>13</v>
      </c>
      <c r="D17">
        <v>103</v>
      </c>
      <c r="E17">
        <v>50.05</v>
      </c>
    </row>
    <row r="18" spans="1:5">
      <c r="A18">
        <v>2022</v>
      </c>
      <c r="B18" t="s">
        <v>12</v>
      </c>
      <c r="C18" t="s">
        <v>13</v>
      </c>
      <c r="D18">
        <v>104</v>
      </c>
      <c r="E18">
        <v>53.1</v>
      </c>
    </row>
    <row r="19" spans="1:5">
      <c r="A19">
        <v>2022</v>
      </c>
      <c r="B19" t="s">
        <v>12</v>
      </c>
      <c r="C19" t="s">
        <v>13</v>
      </c>
      <c r="D19">
        <v>105</v>
      </c>
      <c r="E19">
        <v>55.15</v>
      </c>
    </row>
    <row r="20" spans="1:5">
      <c r="A20">
        <v>2022</v>
      </c>
      <c r="B20" t="s">
        <v>12</v>
      </c>
      <c r="C20" t="s">
        <v>13</v>
      </c>
      <c r="D20">
        <v>106</v>
      </c>
      <c r="E20">
        <v>56.74</v>
      </c>
    </row>
    <row r="21" spans="1:5">
      <c r="A21">
        <v>2022</v>
      </c>
      <c r="B21" t="s">
        <v>12</v>
      </c>
      <c r="C21" t="s">
        <v>13</v>
      </c>
      <c r="D21">
        <v>107</v>
      </c>
      <c r="E21">
        <v>58.38</v>
      </c>
    </row>
    <row r="22" spans="1:5">
      <c r="A22">
        <v>2022</v>
      </c>
      <c r="B22" t="s">
        <v>12</v>
      </c>
      <c r="C22" t="s">
        <v>13</v>
      </c>
      <c r="D22">
        <v>108</v>
      </c>
      <c r="E22">
        <v>60.41</v>
      </c>
    </row>
    <row r="23" spans="1:5">
      <c r="A23">
        <v>2022</v>
      </c>
      <c r="B23" t="s">
        <v>12</v>
      </c>
      <c r="C23" t="s">
        <v>13</v>
      </c>
      <c r="D23">
        <v>109</v>
      </c>
      <c r="E23">
        <v>62.53</v>
      </c>
    </row>
    <row r="24" spans="1:5">
      <c r="A24">
        <v>2022</v>
      </c>
      <c r="B24" t="s">
        <v>12</v>
      </c>
      <c r="C24" t="s">
        <v>13</v>
      </c>
      <c r="D24">
        <v>110</v>
      </c>
      <c r="E24">
        <v>64.709999999999994</v>
      </c>
    </row>
    <row r="25" spans="1:5">
      <c r="A25">
        <v>2022</v>
      </c>
      <c r="B25" t="s">
        <v>12</v>
      </c>
      <c r="C25" t="s">
        <v>13</v>
      </c>
      <c r="D25">
        <v>111</v>
      </c>
      <c r="E25">
        <v>66.98</v>
      </c>
    </row>
    <row r="26" spans="1:5">
      <c r="A26">
        <v>2022</v>
      </c>
      <c r="B26" t="s">
        <v>12</v>
      </c>
      <c r="C26" t="s">
        <v>14</v>
      </c>
      <c r="D26">
        <v>1</v>
      </c>
      <c r="E26">
        <v>68.37</v>
      </c>
    </row>
    <row r="27" spans="1:5">
      <c r="A27">
        <v>2022</v>
      </c>
      <c r="B27" t="s">
        <v>12</v>
      </c>
      <c r="C27" t="s">
        <v>14</v>
      </c>
      <c r="D27">
        <v>2</v>
      </c>
      <c r="E27">
        <v>70.599999999999994</v>
      </c>
    </row>
    <row r="28" spans="1:5">
      <c r="A28">
        <v>2022</v>
      </c>
      <c r="B28" t="s">
        <v>12</v>
      </c>
      <c r="C28" t="s">
        <v>14</v>
      </c>
      <c r="D28">
        <v>3</v>
      </c>
      <c r="E28">
        <v>72.89</v>
      </c>
    </row>
    <row r="29" spans="1:5">
      <c r="A29">
        <v>2022</v>
      </c>
      <c r="B29" t="s">
        <v>12</v>
      </c>
      <c r="C29" t="s">
        <v>14</v>
      </c>
      <c r="D29">
        <v>4</v>
      </c>
      <c r="E29">
        <v>75.260000000000005</v>
      </c>
    </row>
    <row r="30" spans="1:5">
      <c r="A30">
        <v>2022</v>
      </c>
      <c r="B30" t="s">
        <v>12</v>
      </c>
      <c r="C30" t="s">
        <v>14</v>
      </c>
      <c r="D30">
        <v>5</v>
      </c>
      <c r="E30">
        <v>77.709999999999994</v>
      </c>
    </row>
    <row r="31" spans="1:5">
      <c r="A31">
        <v>2022</v>
      </c>
      <c r="B31" t="s">
        <v>12</v>
      </c>
      <c r="C31" t="s">
        <v>14</v>
      </c>
      <c r="D31">
        <v>6</v>
      </c>
      <c r="E31">
        <v>80.239999999999995</v>
      </c>
    </row>
    <row r="32" spans="1:5">
      <c r="A32">
        <v>2022</v>
      </c>
      <c r="B32" t="s">
        <v>12</v>
      </c>
      <c r="C32" t="s">
        <v>14</v>
      </c>
      <c r="D32">
        <v>7</v>
      </c>
      <c r="E32">
        <v>82.85</v>
      </c>
    </row>
    <row r="33" spans="1:5">
      <c r="A33">
        <v>2022</v>
      </c>
      <c r="B33" t="s">
        <v>12</v>
      </c>
      <c r="C33" t="s">
        <v>14</v>
      </c>
      <c r="D33">
        <v>8</v>
      </c>
      <c r="E33">
        <v>85.54</v>
      </c>
    </row>
    <row r="34" spans="1:5">
      <c r="A34">
        <v>2022</v>
      </c>
      <c r="B34" t="s">
        <v>12</v>
      </c>
      <c r="C34" t="s">
        <v>14</v>
      </c>
      <c r="D34">
        <v>9</v>
      </c>
      <c r="E34">
        <v>88.32</v>
      </c>
    </row>
    <row r="35" spans="1:5">
      <c r="A35">
        <v>2022</v>
      </c>
      <c r="B35" t="s">
        <v>12</v>
      </c>
      <c r="C35" t="s">
        <v>14</v>
      </c>
      <c r="D35">
        <v>10</v>
      </c>
      <c r="E35">
        <v>91.2</v>
      </c>
    </row>
    <row r="36" spans="1:5">
      <c r="A36">
        <v>2022</v>
      </c>
      <c r="B36" t="s">
        <v>12</v>
      </c>
      <c r="C36" t="s">
        <v>14</v>
      </c>
      <c r="D36">
        <v>11</v>
      </c>
      <c r="E36">
        <v>94.16</v>
      </c>
    </row>
    <row r="37" spans="1:5">
      <c r="A37">
        <v>2022</v>
      </c>
      <c r="B37" t="s">
        <v>12</v>
      </c>
      <c r="C37" t="s">
        <v>14</v>
      </c>
      <c r="D37">
        <v>12</v>
      </c>
      <c r="E37">
        <v>97.23</v>
      </c>
    </row>
    <row r="38" spans="1:5">
      <c r="A38">
        <v>2022</v>
      </c>
      <c r="B38" t="s">
        <v>12</v>
      </c>
      <c r="C38" t="s">
        <v>14</v>
      </c>
      <c r="D38">
        <v>13</v>
      </c>
      <c r="E38">
        <v>100.39</v>
      </c>
    </row>
    <row r="39" spans="1:5">
      <c r="A39">
        <v>2022</v>
      </c>
      <c r="B39" t="s">
        <v>12</v>
      </c>
      <c r="C39" t="s">
        <v>14</v>
      </c>
      <c r="D39">
        <v>14</v>
      </c>
      <c r="E39">
        <v>103.65</v>
      </c>
    </row>
    <row r="40" spans="1:5">
      <c r="A40">
        <v>2022</v>
      </c>
      <c r="B40" t="s">
        <v>12</v>
      </c>
      <c r="C40" t="s">
        <v>14</v>
      </c>
      <c r="D40">
        <v>15</v>
      </c>
      <c r="E40">
        <v>107.03</v>
      </c>
    </row>
    <row r="41" spans="1:5">
      <c r="A41">
        <v>2022</v>
      </c>
      <c r="B41" t="s">
        <v>12</v>
      </c>
      <c r="C41" t="s">
        <v>14</v>
      </c>
      <c r="D41">
        <v>103</v>
      </c>
      <c r="E41">
        <v>67.63</v>
      </c>
    </row>
    <row r="42" spans="1:5">
      <c r="A42">
        <v>2022</v>
      </c>
      <c r="B42" t="s">
        <v>12</v>
      </c>
      <c r="C42" t="s">
        <v>14</v>
      </c>
      <c r="D42">
        <v>104</v>
      </c>
      <c r="E42">
        <v>71.75</v>
      </c>
    </row>
    <row r="43" spans="1:5">
      <c r="A43">
        <v>2022</v>
      </c>
      <c r="B43" t="s">
        <v>12</v>
      </c>
      <c r="C43" t="s">
        <v>14</v>
      </c>
      <c r="D43">
        <v>105</v>
      </c>
      <c r="E43">
        <v>74.53</v>
      </c>
    </row>
    <row r="44" spans="1:5">
      <c r="A44">
        <v>2022</v>
      </c>
      <c r="B44" t="s">
        <v>12</v>
      </c>
      <c r="C44" t="s">
        <v>14</v>
      </c>
      <c r="D44">
        <v>106</v>
      </c>
      <c r="E44">
        <v>76.680000000000007</v>
      </c>
    </row>
    <row r="45" spans="1:5">
      <c r="A45">
        <v>2022</v>
      </c>
      <c r="B45" t="s">
        <v>12</v>
      </c>
      <c r="C45" t="s">
        <v>14</v>
      </c>
      <c r="D45">
        <v>107</v>
      </c>
      <c r="E45">
        <v>78.89</v>
      </c>
    </row>
    <row r="46" spans="1:5">
      <c r="A46">
        <v>2022</v>
      </c>
      <c r="B46" t="s">
        <v>12</v>
      </c>
      <c r="C46" t="s">
        <v>14</v>
      </c>
      <c r="D46">
        <v>108</v>
      </c>
      <c r="E46">
        <v>81.63</v>
      </c>
    </row>
    <row r="47" spans="1:5">
      <c r="A47">
        <v>2022</v>
      </c>
      <c r="B47" t="s">
        <v>12</v>
      </c>
      <c r="C47" t="s">
        <v>14</v>
      </c>
      <c r="D47">
        <v>109</v>
      </c>
      <c r="E47">
        <v>84.49</v>
      </c>
    </row>
    <row r="48" spans="1:5">
      <c r="A48">
        <v>2022</v>
      </c>
      <c r="B48" t="s">
        <v>12</v>
      </c>
      <c r="C48" t="s">
        <v>14</v>
      </c>
      <c r="D48">
        <v>110</v>
      </c>
      <c r="E48">
        <v>87.45</v>
      </c>
    </row>
    <row r="49" spans="1:5">
      <c r="A49">
        <v>2022</v>
      </c>
      <c r="B49" t="s">
        <v>12</v>
      </c>
      <c r="C49" t="s">
        <v>14</v>
      </c>
      <c r="D49">
        <v>111</v>
      </c>
      <c r="E49">
        <v>90.52</v>
      </c>
    </row>
    <row r="50" spans="1:5">
      <c r="A50">
        <v>2022</v>
      </c>
      <c r="B50" t="s">
        <v>12</v>
      </c>
      <c r="C50" t="s">
        <v>15</v>
      </c>
      <c r="D50">
        <v>1</v>
      </c>
      <c r="E50">
        <v>55.04</v>
      </c>
    </row>
    <row r="51" spans="1:5">
      <c r="A51">
        <v>2022</v>
      </c>
      <c r="B51" t="s">
        <v>12</v>
      </c>
      <c r="C51" t="s">
        <v>15</v>
      </c>
      <c r="D51">
        <v>2</v>
      </c>
      <c r="E51">
        <v>56.83</v>
      </c>
    </row>
    <row r="52" spans="1:5">
      <c r="A52">
        <v>2022</v>
      </c>
      <c r="B52" t="s">
        <v>12</v>
      </c>
      <c r="C52" t="s">
        <v>15</v>
      </c>
      <c r="D52">
        <v>3</v>
      </c>
      <c r="E52">
        <v>58.68</v>
      </c>
    </row>
    <row r="53" spans="1:5">
      <c r="A53">
        <v>2022</v>
      </c>
      <c r="B53" t="s">
        <v>12</v>
      </c>
      <c r="C53" t="s">
        <v>15</v>
      </c>
      <c r="D53">
        <v>4</v>
      </c>
      <c r="E53">
        <v>60.59</v>
      </c>
    </row>
    <row r="54" spans="1:5">
      <c r="A54">
        <v>2022</v>
      </c>
      <c r="B54" t="s">
        <v>12</v>
      </c>
      <c r="C54" t="s">
        <v>15</v>
      </c>
      <c r="D54">
        <v>5</v>
      </c>
      <c r="E54">
        <v>62.56</v>
      </c>
    </row>
    <row r="55" spans="1:5">
      <c r="A55">
        <v>2022</v>
      </c>
      <c r="B55" t="s">
        <v>12</v>
      </c>
      <c r="C55" t="s">
        <v>15</v>
      </c>
      <c r="D55">
        <v>6</v>
      </c>
      <c r="E55">
        <v>64.59</v>
      </c>
    </row>
    <row r="56" spans="1:5">
      <c r="A56">
        <v>2022</v>
      </c>
      <c r="B56" t="s">
        <v>12</v>
      </c>
      <c r="C56" t="s">
        <v>15</v>
      </c>
      <c r="D56">
        <v>7</v>
      </c>
      <c r="E56">
        <v>66.69</v>
      </c>
    </row>
    <row r="57" spans="1:5">
      <c r="A57">
        <v>2022</v>
      </c>
      <c r="B57" t="s">
        <v>12</v>
      </c>
      <c r="C57" t="s">
        <v>15</v>
      </c>
      <c r="D57">
        <v>8</v>
      </c>
      <c r="E57">
        <v>68.86</v>
      </c>
    </row>
    <row r="58" spans="1:5">
      <c r="A58">
        <v>2022</v>
      </c>
      <c r="B58" t="s">
        <v>12</v>
      </c>
      <c r="C58" t="s">
        <v>15</v>
      </c>
      <c r="D58">
        <v>9</v>
      </c>
      <c r="E58">
        <v>71.099999999999994</v>
      </c>
    </row>
    <row r="59" spans="1:5">
      <c r="A59">
        <v>2022</v>
      </c>
      <c r="B59" t="s">
        <v>12</v>
      </c>
      <c r="C59" t="s">
        <v>15</v>
      </c>
      <c r="D59">
        <v>10</v>
      </c>
      <c r="E59">
        <v>73.41</v>
      </c>
    </row>
    <row r="60" spans="1:5">
      <c r="A60">
        <v>2022</v>
      </c>
      <c r="B60" t="s">
        <v>12</v>
      </c>
      <c r="C60" t="s">
        <v>15</v>
      </c>
      <c r="D60">
        <v>11</v>
      </c>
      <c r="E60">
        <v>75.8</v>
      </c>
    </row>
    <row r="61" spans="1:5">
      <c r="A61">
        <v>2022</v>
      </c>
      <c r="B61" t="s">
        <v>12</v>
      </c>
      <c r="C61" t="s">
        <v>15</v>
      </c>
      <c r="D61">
        <v>12</v>
      </c>
      <c r="E61">
        <v>78.27</v>
      </c>
    </row>
    <row r="62" spans="1:5">
      <c r="A62">
        <v>2022</v>
      </c>
      <c r="B62" t="s">
        <v>12</v>
      </c>
      <c r="C62" t="s">
        <v>15</v>
      </c>
      <c r="D62">
        <v>13</v>
      </c>
      <c r="E62">
        <v>80.81</v>
      </c>
    </row>
    <row r="63" spans="1:5">
      <c r="A63">
        <v>2022</v>
      </c>
      <c r="B63" t="s">
        <v>12</v>
      </c>
      <c r="C63" t="s">
        <v>15</v>
      </c>
      <c r="D63">
        <v>14</v>
      </c>
      <c r="E63">
        <v>83.44</v>
      </c>
    </row>
    <row r="64" spans="1:5">
      <c r="A64">
        <v>2022</v>
      </c>
      <c r="B64" t="s">
        <v>12</v>
      </c>
      <c r="C64" t="s">
        <v>15</v>
      </c>
      <c r="D64">
        <v>15</v>
      </c>
      <c r="E64">
        <v>86.16</v>
      </c>
    </row>
    <row r="65" spans="1:5">
      <c r="A65">
        <v>2022</v>
      </c>
      <c r="B65" t="s">
        <v>12</v>
      </c>
      <c r="C65" t="s">
        <v>15</v>
      </c>
      <c r="D65">
        <v>103</v>
      </c>
      <c r="E65">
        <v>54.45</v>
      </c>
    </row>
    <row r="66" spans="1:5">
      <c r="A66">
        <v>2022</v>
      </c>
      <c r="B66" t="s">
        <v>12</v>
      </c>
      <c r="C66" t="s">
        <v>15</v>
      </c>
      <c r="D66">
        <v>104</v>
      </c>
      <c r="E66">
        <v>57.76</v>
      </c>
    </row>
    <row r="67" spans="1:5">
      <c r="A67">
        <v>2022</v>
      </c>
      <c r="B67" t="s">
        <v>12</v>
      </c>
      <c r="C67" t="s">
        <v>15</v>
      </c>
      <c r="D67">
        <v>105</v>
      </c>
      <c r="E67">
        <v>60</v>
      </c>
    </row>
    <row r="68" spans="1:5">
      <c r="A68">
        <v>2022</v>
      </c>
      <c r="B68" t="s">
        <v>12</v>
      </c>
      <c r="C68" t="s">
        <v>15</v>
      </c>
      <c r="D68">
        <v>106</v>
      </c>
      <c r="E68">
        <v>61.73</v>
      </c>
    </row>
    <row r="69" spans="1:5">
      <c r="A69">
        <v>2022</v>
      </c>
      <c r="B69" t="s">
        <v>12</v>
      </c>
      <c r="C69" t="s">
        <v>15</v>
      </c>
      <c r="D69">
        <v>107</v>
      </c>
      <c r="E69">
        <v>63.51</v>
      </c>
    </row>
    <row r="70" spans="1:5">
      <c r="A70">
        <v>2022</v>
      </c>
      <c r="B70" t="s">
        <v>12</v>
      </c>
      <c r="C70" t="s">
        <v>15</v>
      </c>
      <c r="D70">
        <v>108</v>
      </c>
      <c r="E70">
        <v>65.709999999999994</v>
      </c>
    </row>
    <row r="71" spans="1:5">
      <c r="A71">
        <v>2022</v>
      </c>
      <c r="B71" t="s">
        <v>12</v>
      </c>
      <c r="C71" t="s">
        <v>15</v>
      </c>
      <c r="D71">
        <v>109</v>
      </c>
      <c r="E71">
        <v>68.02</v>
      </c>
    </row>
    <row r="72" spans="1:5">
      <c r="A72">
        <v>2022</v>
      </c>
      <c r="B72" t="s">
        <v>12</v>
      </c>
      <c r="C72" t="s">
        <v>15</v>
      </c>
      <c r="D72">
        <v>110</v>
      </c>
      <c r="E72">
        <v>70.400000000000006</v>
      </c>
    </row>
    <row r="73" spans="1:5">
      <c r="A73">
        <v>2022</v>
      </c>
      <c r="B73" t="s">
        <v>12</v>
      </c>
      <c r="C73" t="s">
        <v>15</v>
      </c>
      <c r="D73">
        <v>111</v>
      </c>
      <c r="E73">
        <v>72.87</v>
      </c>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AF0D8-67B4-4DA6-BB90-7FA88194E16B}">
  <dimension ref="A1:B195"/>
  <sheetViews>
    <sheetView showGridLines="0" topLeftCell="A172" zoomScaleNormal="100" workbookViewId="0">
      <selection activeCell="A132" sqref="A132"/>
    </sheetView>
  </sheetViews>
  <sheetFormatPr defaultRowHeight="15"/>
  <cols>
    <col min="1" max="1" width="170.7109375" customWidth="1"/>
    <col min="2" max="2" width="82.85546875" customWidth="1"/>
  </cols>
  <sheetData>
    <row r="1" spans="1:2" s="10" customFormat="1" ht="30">
      <c r="A1" s="12" t="s">
        <v>27</v>
      </c>
    </row>
    <row r="2" spans="1:2" s="10" customFormat="1" ht="14.25"/>
    <row r="4" spans="1:2" ht="23.25">
      <c r="A4" s="13" t="s">
        <v>28</v>
      </c>
    </row>
    <row r="14" spans="1:2" ht="15.75">
      <c r="B14" s="11"/>
    </row>
    <row r="36" spans="1:1" ht="23.25">
      <c r="A36" s="13" t="s">
        <v>29</v>
      </c>
    </row>
    <row r="132" spans="1:1" ht="23.25">
      <c r="A132" s="13" t="s">
        <v>30</v>
      </c>
    </row>
    <row r="195" spans="1:1" ht="23.25">
      <c r="A195" s="14" t="s">
        <v>31</v>
      </c>
    </row>
  </sheetData>
  <pageMargins left="0.7" right="0.7" top="0.75" bottom="0.75" header="0.3" footer="0.3"/>
  <pageSetup orientation="portrait" horizontalDpi="1200" verticalDpi="1200" r:id="rId1"/>
  <drawing r:id="rId2"/>
  <legacyDrawing r:id="rId3"/>
  <oleObjects>
    <mc:AlternateContent xmlns:mc="http://schemas.openxmlformats.org/markup-compatibility/2006">
      <mc:Choice Requires="x14">
        <oleObject progId="Word.Document.12" shapeId="1025" r:id="rId4">
          <objectPr defaultSize="0" r:id="rId5">
            <anchor moveWithCells="1">
              <from>
                <xdr:col>0</xdr:col>
                <xdr:colOff>1028700</xdr:colOff>
                <xdr:row>82</xdr:row>
                <xdr:rowOff>0</xdr:rowOff>
              </from>
              <to>
                <xdr:col>0</xdr:col>
                <xdr:colOff>7886700</xdr:colOff>
                <xdr:row>98</xdr:row>
                <xdr:rowOff>57150</xdr:rowOff>
              </to>
            </anchor>
          </objectPr>
        </oleObject>
      </mc:Choice>
      <mc:Fallback>
        <oleObject progId="Word.Document.12"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Calc Pay SGRP 2022</vt:lpstr>
      <vt:lpstr>SGRP 2022</vt:lpstr>
      <vt:lpstr>How to Use the CALC Tool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TEB125</dc:creator>
  <cp:lastModifiedBy>Windows User</cp:lastModifiedBy>
  <dcterms:created xsi:type="dcterms:W3CDTF">2020-10-22T21:38:22Z</dcterms:created>
  <dcterms:modified xsi:type="dcterms:W3CDTF">2022-04-22T22:04:21Z</dcterms:modified>
</cp:coreProperties>
</file>